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6540" activeTab="1"/>
  </bookViews>
  <sheets>
    <sheet name="Instant Info" sheetId="1" r:id="rId1"/>
    <sheet name="Payment Schedule" sheetId="2" r:id="rId2"/>
    <sheet name="Sheet3" sheetId="3" r:id="rId3"/>
  </sheets>
  <definedNames>
    <definedName name="_xlnm.Print_Titles" localSheetId="1">'Payment Schedule'!$1:$5</definedName>
  </definedNames>
  <calcPr fullCalcOnLoad="1"/>
</workbook>
</file>

<file path=xl/sharedStrings.xml><?xml version="1.0" encoding="utf-8"?>
<sst xmlns="http://schemas.openxmlformats.org/spreadsheetml/2006/main" count="25" uniqueCount="22">
  <si>
    <t>Annual Interest Rate</t>
  </si>
  <si>
    <t>Monthly Rate</t>
  </si>
  <si>
    <t>Amount of Principal Paid in Period Number</t>
  </si>
  <si>
    <t>Amount of Interest Paid in Same Period</t>
  </si>
  <si>
    <t>Cumulative Interest Paid Between Period</t>
  </si>
  <si>
    <t>and Period</t>
  </si>
  <si>
    <t>Cumulative Principal Paid Between Same Periods</t>
  </si>
  <si>
    <t>Payment at beginning of period = 1, at end of period = 0 or omit</t>
  </si>
  <si>
    <t>Number of Monthly Payments</t>
  </si>
  <si>
    <t>Principal</t>
  </si>
  <si>
    <t>Future Loan Value (Leave at Zero)</t>
  </si>
  <si>
    <t>Loan Payment Calculator (enter in gray boxes)</t>
  </si>
  <si>
    <t>Constant Monthly Payment</t>
  </si>
  <si>
    <t>If you pick 1, then your first payment will be principal only, reducing your interest payments</t>
  </si>
  <si>
    <t>Period</t>
  </si>
  <si>
    <t>No. of Payments</t>
  </si>
  <si>
    <t>Interest</t>
  </si>
  <si>
    <t>Payment</t>
  </si>
  <si>
    <t>Enter Data on Instant Info Sheet</t>
  </si>
  <si>
    <t>Cum Int</t>
  </si>
  <si>
    <t>Cum Prin</t>
  </si>
  <si>
    <t>Cum Pmt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</si>
</sst>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8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44" fontId="0" fillId="0" borderId="0" xfId="44" applyFont="1" applyAlignment="1">
      <alignment/>
    </xf>
    <xf numFmtId="8" fontId="0" fillId="0" borderId="0" xfId="44" applyNumberFormat="1" applyFont="1" applyAlignment="1">
      <alignment/>
    </xf>
    <xf numFmtId="166" fontId="0" fillId="0" borderId="0" xfId="57" applyNumberFormat="1" applyFont="1" applyAlignment="1">
      <alignment/>
    </xf>
    <xf numFmtId="0" fontId="1" fillId="0" borderId="0" xfId="0" applyFont="1" applyAlignment="1">
      <alignment/>
    </xf>
    <xf numFmtId="1" fontId="0" fillId="33" borderId="0" xfId="57" applyNumberFormat="1" applyFont="1" applyFill="1" applyAlignment="1">
      <alignment/>
    </xf>
    <xf numFmtId="44" fontId="0" fillId="33" borderId="0" xfId="44" applyFont="1" applyFill="1" applyAlignment="1">
      <alignment/>
    </xf>
    <xf numFmtId="0" fontId="0" fillId="33" borderId="0" xfId="0" applyFill="1" applyAlignment="1">
      <alignment/>
    </xf>
    <xf numFmtId="10" fontId="0" fillId="33" borderId="0" xfId="57" applyNumberFormat="1" applyFont="1" applyFill="1" applyAlignment="1">
      <alignment/>
    </xf>
    <xf numFmtId="0" fontId="1" fillId="0" borderId="0" xfId="0" applyFont="1" applyAlignment="1">
      <alignment horizontal="right"/>
    </xf>
    <xf numFmtId="1" fontId="1" fillId="0" borderId="0" xfId="57" applyNumberFormat="1" applyFont="1" applyAlignment="1">
      <alignment horizontal="center"/>
    </xf>
    <xf numFmtId="8" fontId="0" fillId="0" borderId="0" xfId="0" applyNumberFormat="1" applyFont="1" applyAlignment="1">
      <alignment/>
    </xf>
    <xf numFmtId="170" fontId="0" fillId="0" borderId="0" xfId="44" applyNumberFormat="1" applyFont="1" applyFill="1" applyAlignment="1">
      <alignment/>
    </xf>
    <xf numFmtId="1" fontId="0" fillId="0" borderId="0" xfId="0" applyNumberFormat="1" applyFill="1" applyAlignment="1">
      <alignment/>
    </xf>
    <xf numFmtId="10" fontId="0" fillId="0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3.28125" style="0" bestFit="1" customWidth="1"/>
    <col min="3" max="3" width="12.8515625" style="2" customWidth="1"/>
    <col min="4" max="4" width="11.7109375" style="0" customWidth="1"/>
    <col min="5" max="5" width="12.28125" style="0" bestFit="1" customWidth="1"/>
  </cols>
  <sheetData>
    <row r="1" ht="12.75">
      <c r="A1" s="6" t="s">
        <v>11</v>
      </c>
    </row>
    <row r="2" spans="1:4" ht="12.75">
      <c r="A2" s="1" t="s">
        <v>0</v>
      </c>
      <c r="B2" s="10">
        <v>0.07</v>
      </c>
      <c r="C2" s="5">
        <f>B2/12</f>
        <v>0.005833333333333334</v>
      </c>
      <c r="D2" t="s">
        <v>1</v>
      </c>
    </row>
    <row r="3" spans="1:3" ht="12.75">
      <c r="A3" s="1" t="s">
        <v>8</v>
      </c>
      <c r="C3" s="7">
        <f>25*12</f>
        <v>300</v>
      </c>
    </row>
    <row r="4" spans="1:3" ht="12.75">
      <c r="A4" t="s">
        <v>9</v>
      </c>
      <c r="C4" s="8">
        <v>50000</v>
      </c>
    </row>
    <row r="5" spans="1:3" ht="12.75">
      <c r="A5" t="s">
        <v>10</v>
      </c>
      <c r="C5" s="8">
        <v>0</v>
      </c>
    </row>
    <row r="6" spans="1:3" ht="12.75">
      <c r="A6" t="s">
        <v>7</v>
      </c>
      <c r="C6" s="7">
        <v>0</v>
      </c>
    </row>
    <row r="7" ht="12.75">
      <c r="A7" t="s">
        <v>13</v>
      </c>
    </row>
    <row r="9" spans="1:3" ht="12.75">
      <c r="A9" s="11" t="s">
        <v>12</v>
      </c>
      <c r="C9" s="4">
        <f>-PMT(C2,C3,C4,C5,C6)</f>
        <v>353.3895986375459</v>
      </c>
    </row>
    <row r="10" ht="12.75">
      <c r="A10" s="6"/>
    </row>
    <row r="11" ht="12.75">
      <c r="A11" s="6"/>
    </row>
    <row r="12" spans="1:3" ht="12.75">
      <c r="A12" s="11" t="s">
        <v>2</v>
      </c>
      <c r="B12" s="9">
        <v>1</v>
      </c>
      <c r="C12" s="4">
        <f>-PPMT(C2,B12,C3,C4,C6)</f>
        <v>61.72293197087921</v>
      </c>
    </row>
    <row r="13" spans="1:3" ht="12.75">
      <c r="A13" s="11" t="s">
        <v>3</v>
      </c>
      <c r="C13" s="4">
        <f>-IPMT(C2,B12,C3,C4,C5,C6)</f>
        <v>291.6666666666667</v>
      </c>
    </row>
    <row r="14" spans="1:3" ht="12.75">
      <c r="A14" s="11"/>
      <c r="C14" s="4"/>
    </row>
    <row r="15" spans="1:5" ht="12.75">
      <c r="A15" s="11" t="s">
        <v>4</v>
      </c>
      <c r="B15" s="9">
        <v>1</v>
      </c>
      <c r="C15" s="12" t="s">
        <v>5</v>
      </c>
      <c r="D15" s="9">
        <v>30</v>
      </c>
      <c r="E15" s="3"/>
    </row>
    <row r="16" spans="1:5" ht="12.75">
      <c r="A16" s="11" t="s">
        <v>6</v>
      </c>
      <c r="E1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PageLayoutView="0" workbookViewId="0" topLeftCell="A283">
      <selection activeCell="G125" sqref="G125"/>
    </sheetView>
  </sheetViews>
  <sheetFormatPr defaultColWidth="9.140625" defaultRowHeight="12.75"/>
  <cols>
    <col min="2" max="2" width="12.28125" style="0" customWidth="1"/>
    <col min="3" max="3" width="12.28125" style="0" bestFit="1" customWidth="1"/>
    <col min="4" max="4" width="9.7109375" style="0" bestFit="1" customWidth="1"/>
    <col min="5" max="7" width="11.7109375" style="0" bestFit="1" customWidth="1"/>
  </cols>
  <sheetData>
    <row r="1" spans="1:4" ht="12.75">
      <c r="A1" t="s">
        <v>0</v>
      </c>
      <c r="C1" s="16">
        <f>'Instant Info'!B2</f>
        <v>0.07</v>
      </c>
      <c r="D1" t="s">
        <v>18</v>
      </c>
    </row>
    <row r="2" spans="1:3" ht="12.75">
      <c r="A2" t="s">
        <v>9</v>
      </c>
      <c r="C2" s="14">
        <f>'Instant Info'!C4</f>
        <v>50000</v>
      </c>
    </row>
    <row r="3" spans="1:3" ht="12.75">
      <c r="A3" t="s">
        <v>15</v>
      </c>
      <c r="C3" s="15">
        <f>'Instant Info'!C3</f>
        <v>300</v>
      </c>
    </row>
    <row r="5" spans="1:7" ht="12.75">
      <c r="A5" t="s">
        <v>14</v>
      </c>
      <c r="B5" t="s">
        <v>9</v>
      </c>
      <c r="C5" t="s">
        <v>16</v>
      </c>
      <c r="D5" t="s">
        <v>17</v>
      </c>
      <c r="E5" t="s">
        <v>20</v>
      </c>
      <c r="F5" t="s">
        <v>19</v>
      </c>
      <c r="G5" t="s">
        <v>21</v>
      </c>
    </row>
    <row r="6" spans="1:7" ht="12.75">
      <c r="A6">
        <v>1</v>
      </c>
      <c r="B6" s="1">
        <f>-PPMT(C1/12,LOOKUP(A6:A365,A6:A365),C3,C2)</f>
        <v>61.72293197087921</v>
      </c>
      <c r="C6" s="1">
        <f>-IPMT(C1/12,LOOKUP(A6:A365,A6:A365),C3,C2)</f>
        <v>291.6666666666667</v>
      </c>
      <c r="D6" s="1">
        <f>B6+C6</f>
        <v>353.3895986375459</v>
      </c>
      <c r="E6" s="1">
        <f>B6</f>
        <v>61.72293197087921</v>
      </c>
      <c r="F6" s="1">
        <f>C6</f>
        <v>291.6666666666667</v>
      </c>
      <c r="G6" s="1">
        <f>D6</f>
        <v>353.3895986375459</v>
      </c>
    </row>
    <row r="7" spans="1:7" ht="12.75">
      <c r="A7">
        <v>2</v>
      </c>
      <c r="B7" s="1">
        <f>-PPMT(C1/12,LOOKUP(A6:A365,A6:A365),C3,C2)</f>
        <v>62.082982407376015</v>
      </c>
      <c r="C7" s="1">
        <f>-IPMT(C1/12,LOOKUP(A6:A365,A6:A365),C3,C2)</f>
        <v>291.3066162301698</v>
      </c>
      <c r="D7" s="1">
        <f aca="true" t="shared" si="0" ref="D7:D70">B7+C7</f>
        <v>353.3895986375458</v>
      </c>
      <c r="E7" s="1">
        <f>SUM(B6:B7)</f>
        <v>123.80591437825522</v>
      </c>
      <c r="F7" s="1">
        <f>SUM(C6:C7)</f>
        <v>582.9732828968365</v>
      </c>
      <c r="G7" s="1">
        <f>SUM(D6:D7)</f>
        <v>706.7791972750917</v>
      </c>
    </row>
    <row r="8" spans="1:7" ht="12.75">
      <c r="A8">
        <v>3</v>
      </c>
      <c r="B8" s="1">
        <f>-PPMT(C1/12,LOOKUP(A6:A365,A6:A365),C3,C2)</f>
        <v>62.445133138085694</v>
      </c>
      <c r="C8" s="1">
        <f>-IPMT(C1/12,LOOKUP(A6:A365,A6:A365),C3,C2)</f>
        <v>290.9444654994602</v>
      </c>
      <c r="D8" s="1">
        <f t="shared" si="0"/>
        <v>353.3895986375459</v>
      </c>
      <c r="E8" s="1">
        <f>SUM(B6:B8)</f>
        <v>186.25104751634092</v>
      </c>
      <c r="F8" s="1">
        <f>SUM(C6:C8)</f>
        <v>873.9177483962967</v>
      </c>
      <c r="G8" s="1">
        <f>SUM(D6:D8)</f>
        <v>1060.1687959126375</v>
      </c>
    </row>
    <row r="9" spans="1:7" ht="12.75">
      <c r="A9">
        <v>4</v>
      </c>
      <c r="B9" s="1">
        <f>-PPMT(C1/12,LOOKUP(A6:A365,A6:A365),C3,C2)</f>
        <v>62.809396414724525</v>
      </c>
      <c r="C9" s="1">
        <f>-IPMT(C1/12,LOOKUP(A6:A365,A6:A365),C3,C2)</f>
        <v>290.58020222282136</v>
      </c>
      <c r="D9" s="1">
        <f t="shared" si="0"/>
        <v>353.3895986375459</v>
      </c>
      <c r="E9" s="1">
        <f>SUM(B6:B9)</f>
        <v>249.06044393106544</v>
      </c>
      <c r="F9" s="1">
        <f>SUM(C6:C9)</f>
        <v>1164.497950619118</v>
      </c>
      <c r="G9" s="1">
        <f>SUM(D6:D9)</f>
        <v>1413.5583945501835</v>
      </c>
    </row>
    <row r="10" spans="1:7" ht="12.75">
      <c r="A10">
        <v>5</v>
      </c>
      <c r="B10" s="1">
        <f>-PPMT(C1/12,LOOKUP(A6:A365,A6:A365),C3,C2)</f>
        <v>63.17578456047709</v>
      </c>
      <c r="C10" s="1">
        <f>-IPMT(C1/12,LOOKUP(A6:A365,A6:A365),C3,C2)</f>
        <v>290.2138140770688</v>
      </c>
      <c r="D10" s="1">
        <f t="shared" si="0"/>
        <v>353.3895986375459</v>
      </c>
      <c r="E10" s="1">
        <f>SUM(B6:B10)</f>
        <v>312.23622849154253</v>
      </c>
      <c r="F10" s="1">
        <f>SUM(C6:C10)</f>
        <v>1454.7117646961867</v>
      </c>
      <c r="G10" s="1">
        <f>SUM(D6:D10)</f>
        <v>1766.9479931877295</v>
      </c>
    </row>
    <row r="11" spans="1:7" ht="12.75">
      <c r="A11">
        <v>6</v>
      </c>
      <c r="B11" s="1">
        <f>-PPMT(C1/12,LOOKUP(A6:A365,A6:A365),C3,C2)</f>
        <v>63.5443099704132</v>
      </c>
      <c r="C11" s="1">
        <f>-IPMT(C1/12,LOOKUP(A6:A365,A6:A365),C3,C2)</f>
        <v>289.84528866713265</v>
      </c>
      <c r="D11" s="1">
        <f t="shared" si="0"/>
        <v>353.3895986375459</v>
      </c>
      <c r="E11" s="1">
        <f>SUM(B6:B11)</f>
        <v>375.78053846195576</v>
      </c>
      <c r="F11" s="1">
        <f>SUM(C6:C11)</f>
        <v>1744.5570533633195</v>
      </c>
      <c r="G11" s="1">
        <f>SUM(D6:D11)</f>
        <v>2120.3375918252755</v>
      </c>
    </row>
    <row r="12" spans="1:7" ht="12.75">
      <c r="A12">
        <v>7</v>
      </c>
      <c r="B12" s="1">
        <f>-PPMT(C1/12,LOOKUP(A6:A365,A6:A365),C3,C2)</f>
        <v>63.914985111907285</v>
      </c>
      <c r="C12" s="1">
        <f>-IPMT(C1/12,LOOKUP(A6:A365,A6:A365),C3,C2)</f>
        <v>289.4746135256386</v>
      </c>
      <c r="D12" s="1">
        <f t="shared" si="0"/>
        <v>353.3895986375459</v>
      </c>
      <c r="E12" s="1">
        <f>SUM(B6:B12)</f>
        <v>439.69552357386306</v>
      </c>
      <c r="F12" s="1">
        <f>SUM(C6:C12)</f>
        <v>2034.0316668889582</v>
      </c>
      <c r="G12" s="1">
        <f>SUM(D6:D12)</f>
        <v>2473.7271904628215</v>
      </c>
    </row>
    <row r="13" spans="1:7" ht="12.75">
      <c r="A13">
        <v>8</v>
      </c>
      <c r="B13" s="1">
        <f>-PPMT(C1/12,LOOKUP(A6:A365,A6:A365),C3,C2)</f>
        <v>64.28782252506008</v>
      </c>
      <c r="C13" s="1">
        <f>-IPMT(C1/12,LOOKUP(A6:A365,A6:A365),C3,C2)</f>
        <v>289.1017761124858</v>
      </c>
      <c r="D13" s="1">
        <f t="shared" si="0"/>
        <v>353.3895986375459</v>
      </c>
      <c r="E13" s="1">
        <f>SUM(B6:B13)</f>
        <v>503.9833460989231</v>
      </c>
      <c r="F13" s="1">
        <f>SUM(C6:C13)</f>
        <v>2323.133443001444</v>
      </c>
      <c r="G13" s="1">
        <f>SUM(D6:D13)</f>
        <v>2827.1167891003674</v>
      </c>
    </row>
    <row r="14" spans="1:7" ht="12.75">
      <c r="A14">
        <v>9</v>
      </c>
      <c r="B14" s="1">
        <f>-PPMT(C1/12,LOOKUP(A6:A365,A6:A365),C3,C2)</f>
        <v>64.66283482312294</v>
      </c>
      <c r="C14" s="1">
        <f>-IPMT(C1/12,LOOKUP(A6:A365,A6:A365),C3,C2)</f>
        <v>288.72676381442295</v>
      </c>
      <c r="D14" s="1">
        <f t="shared" si="0"/>
        <v>353.3895986375459</v>
      </c>
      <c r="E14" s="1">
        <f>SUM(B6:B14)</f>
        <v>568.646180922046</v>
      </c>
      <c r="F14" s="1">
        <f>SUM(C6:C14)</f>
        <v>2611.860206815867</v>
      </c>
      <c r="G14" s="1">
        <f>SUM(D6:D14)</f>
        <v>3180.5063877379134</v>
      </c>
    </row>
    <row r="15" spans="1:7" ht="12.75">
      <c r="A15">
        <v>10</v>
      </c>
      <c r="B15" s="1">
        <f>-PPMT(C1/12,LOOKUP(A6:A365,A6:A365),C3,C2)</f>
        <v>65.04003469292448</v>
      </c>
      <c r="C15" s="1">
        <f>-IPMT(C1/12,LOOKUP(A6:A365,A6:A365),C3,C2)</f>
        <v>288.34956394462137</v>
      </c>
      <c r="D15" s="1">
        <f t="shared" si="0"/>
        <v>353.3895986375459</v>
      </c>
      <c r="E15" s="1">
        <f>SUM(B6:B15)</f>
        <v>633.6862156149705</v>
      </c>
      <c r="F15" s="1">
        <f>SUM(C6:C15)</f>
        <v>2900.2097707604885</v>
      </c>
      <c r="G15" s="1">
        <f>SUM(D6:D15)</f>
        <v>3533.8959863754594</v>
      </c>
    </row>
    <row r="16" spans="1:7" ht="12.75">
      <c r="A16">
        <v>11</v>
      </c>
      <c r="B16" s="1">
        <f>-PPMT(C1/12,LOOKUP(A6:A365,A6:A365),C3,C2)</f>
        <v>65.41943489529986</v>
      </c>
      <c r="C16" s="1">
        <f>-IPMT(C1/12,LOOKUP(A6:A365,A6:A365),C3,C2)</f>
        <v>287.97016374224603</v>
      </c>
      <c r="D16" s="1">
        <f t="shared" si="0"/>
        <v>353.3895986375459</v>
      </c>
      <c r="E16" s="1">
        <f>SUM(B6:B16)</f>
        <v>699.1056505102704</v>
      </c>
      <c r="F16" s="1">
        <f>SUM(C6:C16)</f>
        <v>3188.1799345027343</v>
      </c>
      <c r="G16" s="1">
        <f>SUM(D6:D16)</f>
        <v>3887.2855850130054</v>
      </c>
    </row>
    <row r="17" spans="1:7" ht="12.75">
      <c r="A17">
        <v>12</v>
      </c>
      <c r="B17" s="1">
        <f>-PPMT(C1/12,LOOKUP(A6:A365,A6:A365),C3,C2)</f>
        <v>65.80104826552245</v>
      </c>
      <c r="C17" s="1">
        <f>-IPMT(C1/12,LOOKUP(A6:A365,A6:A365),C3,C2)</f>
        <v>287.5885503720234</v>
      </c>
      <c r="D17" s="1">
        <f t="shared" si="0"/>
        <v>353.3895986375459</v>
      </c>
      <c r="E17" s="1">
        <f>SUM(B6:B17)</f>
        <v>764.9066987757928</v>
      </c>
      <c r="F17" s="1">
        <f>SUM(C6:C17)</f>
        <v>3475.7684848747576</v>
      </c>
      <c r="G17" s="1">
        <f>SUM(D6:D17)</f>
        <v>4240.675183650551</v>
      </c>
    </row>
    <row r="18" spans="1:7" ht="12.75">
      <c r="A18">
        <v>13</v>
      </c>
      <c r="B18" s="1">
        <f>-PPMT(C1/12,LOOKUP(A6:A365,A6:A365),C3,C2)</f>
        <v>66.184887713738</v>
      </c>
      <c r="C18" s="1">
        <f>-IPMT(C1/12,LOOKUP(A6:A365,A6:A365),C3,C2)</f>
        <v>287.20471092380785</v>
      </c>
      <c r="D18" s="1">
        <f t="shared" si="0"/>
        <v>353.3895986375459</v>
      </c>
      <c r="E18" s="1">
        <f>SUM(B6:B18)</f>
        <v>831.0915864895309</v>
      </c>
      <c r="F18" s="1">
        <f>SUM(C6:C18)</f>
        <v>3762.9731957985655</v>
      </c>
      <c r="G18" s="1">
        <f>SUM(D6:D18)</f>
        <v>4594.0647822880965</v>
      </c>
    </row>
    <row r="19" spans="1:7" ht="12.75">
      <c r="A19">
        <v>14</v>
      </c>
      <c r="B19" s="1">
        <f>-PPMT(C1/12,LOOKUP(A6:A365,A6:A365),C3,C2)</f>
        <v>66.57096622540148</v>
      </c>
      <c r="C19" s="1">
        <f>-IPMT(C1/12,LOOKUP(A6:A365,A6:A365),C3,C2)</f>
        <v>286.8186324121444</v>
      </c>
      <c r="D19" s="1">
        <f t="shared" si="0"/>
        <v>353.3895986375459</v>
      </c>
      <c r="E19" s="1">
        <f>SUM(B6:B19)</f>
        <v>897.6625527149323</v>
      </c>
      <c r="F19" s="1">
        <f>SUM(C6:C19)</f>
        <v>4049.79182821071</v>
      </c>
      <c r="G19" s="1">
        <f>SUM(D6:D19)</f>
        <v>4947.454380925642</v>
      </c>
    </row>
    <row r="20" spans="1:7" ht="12.75">
      <c r="A20">
        <v>15</v>
      </c>
      <c r="B20" s="1">
        <f>-PPMT(C1/12,LOOKUP(A6:A365,A6:A365),C3,C2)</f>
        <v>66.95929686171633</v>
      </c>
      <c r="C20" s="1">
        <f>-IPMT(C1/12,LOOKUP(A6:A365,A6:A365),C3,C2)</f>
        <v>286.43030177582955</v>
      </c>
      <c r="D20" s="1">
        <f t="shared" si="0"/>
        <v>353.3895986375459</v>
      </c>
      <c r="E20" s="1">
        <f>SUM(B6:B20)</f>
        <v>964.6218495766486</v>
      </c>
      <c r="F20" s="1">
        <f>SUM(C6:C20)</f>
        <v>4336.22212998654</v>
      </c>
      <c r="G20" s="1">
        <f>SUM(D6:D20)</f>
        <v>5300.8439795631875</v>
      </c>
    </row>
    <row r="21" spans="1:7" ht="12.75">
      <c r="A21">
        <v>16</v>
      </c>
      <c r="B21" s="1">
        <f>-PPMT(C1/12,LOOKUP(A6:A365,A6:A365),C3,C2)</f>
        <v>67.34989276007633</v>
      </c>
      <c r="C21" s="1">
        <f>-IPMT(C1/12,LOOKUP(A6:A365,A6:A365),C3,C2)</f>
        <v>286.03970587746954</v>
      </c>
      <c r="D21" s="1">
        <f t="shared" si="0"/>
        <v>353.3895986375459</v>
      </c>
      <c r="E21" s="1">
        <f>SUM(B6:B21)</f>
        <v>1031.971742336725</v>
      </c>
      <c r="F21" s="1">
        <f>SUM(C6:C21)</f>
        <v>4622.261835864009</v>
      </c>
      <c r="G21" s="1">
        <f>SUM(D6:D21)</f>
        <v>5654.233578200733</v>
      </c>
    </row>
    <row r="22" spans="1:7" ht="12.75">
      <c r="A22">
        <v>17</v>
      </c>
      <c r="B22" s="1">
        <f>-PPMT(C1/12,LOOKUP(A6:A365,A6:A365),C3,C2)</f>
        <v>67.7427671345101</v>
      </c>
      <c r="C22" s="1">
        <f>-IPMT(C1/12,LOOKUP(A6:A365,A6:A365),C3,C2)</f>
        <v>285.6468315030358</v>
      </c>
      <c r="D22" s="1">
        <f t="shared" si="0"/>
        <v>353.3895986375459</v>
      </c>
      <c r="E22" s="1">
        <f>SUM(B6:B22)</f>
        <v>1099.714509471235</v>
      </c>
      <c r="F22" s="1">
        <f>SUM(C6:C22)</f>
        <v>4907.908667367045</v>
      </c>
      <c r="G22" s="1">
        <f>SUM(D6:D22)</f>
        <v>6007.623176838279</v>
      </c>
    </row>
    <row r="23" spans="1:7" ht="12.75">
      <c r="A23">
        <v>18</v>
      </c>
      <c r="B23" s="1">
        <f>-PPMT(C1/12,LOOKUP(A6:A365,A6:A365),C3,C2)</f>
        <v>68.13793327612807</v>
      </c>
      <c r="C23" s="1">
        <f>-IPMT(C1/12,LOOKUP(A6:A365,A6:A365),C3,C2)</f>
        <v>285.2516653614178</v>
      </c>
      <c r="D23" s="1">
        <f t="shared" si="0"/>
        <v>353.3895986375459</v>
      </c>
      <c r="E23" s="1">
        <f>SUM(B6:B23)</f>
        <v>1167.852442747363</v>
      </c>
      <c r="F23" s="1">
        <f>SUM(C6:C23)</f>
        <v>5193.160332728463</v>
      </c>
      <c r="G23" s="1">
        <f>SUM(D6:D23)</f>
        <v>6361.012775475824</v>
      </c>
    </row>
    <row r="24" spans="1:7" ht="12.75">
      <c r="A24">
        <v>19</v>
      </c>
      <c r="B24" s="1">
        <f>-PPMT(C1/12,LOOKUP(A6:A365,A6:A365),C3,C2)</f>
        <v>68.53540455357216</v>
      </c>
      <c r="C24" s="1">
        <f>-IPMT(C1/12,LOOKUP(A6:A365,A6:A365),C3,C2)</f>
        <v>284.8541940839737</v>
      </c>
      <c r="D24" s="1">
        <f t="shared" si="0"/>
        <v>353.3895986375459</v>
      </c>
      <c r="E24" s="1">
        <f>SUM(B6:B24)</f>
        <v>1236.3878473009352</v>
      </c>
      <c r="F24" s="1">
        <f>SUM(C6:C24)</f>
        <v>5478.014526812437</v>
      </c>
      <c r="G24" s="1">
        <f>SUM(D6:D24)</f>
        <v>6714.40237411337</v>
      </c>
    </row>
    <row r="25" spans="1:7" ht="12.75">
      <c r="A25">
        <v>20</v>
      </c>
      <c r="B25" s="1">
        <f>-PPMT(C1/12,LOOKUP(A6:A365,A6:A365),C3,C2)</f>
        <v>68.935194413468</v>
      </c>
      <c r="C25" s="1">
        <f>-IPMT(C1/12,LOOKUP(A6:A365,A6:A365),C3,C2)</f>
        <v>284.45440422407785</v>
      </c>
      <c r="D25" s="1">
        <f t="shared" si="0"/>
        <v>353.3895986375459</v>
      </c>
      <c r="E25" s="1">
        <f>SUM(B6:B25)</f>
        <v>1305.3230417144032</v>
      </c>
      <c r="F25" s="1">
        <f>SUM(C6:C25)</f>
        <v>5762.468931036515</v>
      </c>
      <c r="G25" s="1">
        <f>SUM(D6:D25)</f>
        <v>7067.791972750915</v>
      </c>
    </row>
    <row r="26" spans="1:7" ht="12.75">
      <c r="A26">
        <v>21</v>
      </c>
      <c r="B26" s="1">
        <f>-PPMT(C1/12,LOOKUP(A6:A365,A6:A365),C3,C2)</f>
        <v>69.3373163808799</v>
      </c>
      <c r="C26" s="1">
        <f>-IPMT(C1/12,LOOKUP(A6:A365,A6:A365),C3,C2)</f>
        <v>284.052282256666</v>
      </c>
      <c r="D26" s="1">
        <f t="shared" si="0"/>
        <v>353.3895986375459</v>
      </c>
      <c r="E26" s="1">
        <f>SUM(B6:B26)</f>
        <v>1374.660358095283</v>
      </c>
      <c r="F26" s="1">
        <f>SUM(C6:C26)</f>
        <v>6046.521213293181</v>
      </c>
      <c r="G26" s="1">
        <f>SUM(D6:D26)</f>
        <v>7421.181571388461</v>
      </c>
    </row>
    <row r="27" spans="1:7" ht="12.75">
      <c r="A27">
        <v>22</v>
      </c>
      <c r="B27" s="1">
        <f>-PPMT(C1/12,LOOKUP(A6:A365,A6:A365),C3,C2)</f>
        <v>69.74178405976835</v>
      </c>
      <c r="C27" s="1">
        <f>-IPMT(C1/12,LOOKUP(A6:A365,A6:A365),C3,C2)</f>
        <v>283.6478145777775</v>
      </c>
      <c r="D27" s="1">
        <f t="shared" si="0"/>
        <v>353.3895986375459</v>
      </c>
      <c r="E27" s="1">
        <f>SUM(B6:B27)</f>
        <v>1444.4021421550515</v>
      </c>
      <c r="F27" s="1">
        <f>SUM(C6:C27)</f>
        <v>6330.169027870958</v>
      </c>
      <c r="G27" s="1">
        <f>SUM(D6:D27)</f>
        <v>7774.571170026006</v>
      </c>
    </row>
    <row r="28" spans="1:7" ht="12.75">
      <c r="A28">
        <v>23</v>
      </c>
      <c r="B28" s="1">
        <f>-PPMT(C1/12,LOOKUP(A6:A365,A6:A365),C3,C2)</f>
        <v>70.14861113345036</v>
      </c>
      <c r="C28" s="1">
        <f>-IPMT(C1/12,LOOKUP(A6:A365,A6:A365),C3,C2)</f>
        <v>283.24098750409553</v>
      </c>
      <c r="D28" s="1">
        <f t="shared" si="0"/>
        <v>353.3895986375459</v>
      </c>
      <c r="E28" s="1">
        <f>SUM(B6:B28)</f>
        <v>1514.550753288502</v>
      </c>
      <c r="F28" s="1">
        <f>SUM(C6:C28)</f>
        <v>6613.410015375054</v>
      </c>
      <c r="G28" s="1">
        <f>SUM(D6:D28)</f>
        <v>8127.960768663552</v>
      </c>
    </row>
    <row r="29" spans="1:7" ht="12.75">
      <c r="A29">
        <v>24</v>
      </c>
      <c r="B29" s="1">
        <f>-PPMT(C1/12,LOOKUP(A6:A365,A6:A365),C3,C2)</f>
        <v>70.55781136506214</v>
      </c>
      <c r="C29" s="1">
        <f>-IPMT(C1/12,LOOKUP(A6:A365,A6:A365),C3,C2)</f>
        <v>282.8317872724837</v>
      </c>
      <c r="D29" s="1">
        <f t="shared" si="0"/>
        <v>353.3895986375459</v>
      </c>
      <c r="E29" s="1">
        <f>SUM(B6:B29)</f>
        <v>1585.1085646535641</v>
      </c>
      <c r="F29" s="1">
        <f>SUM(C6:C29)</f>
        <v>6896.241802647538</v>
      </c>
      <c r="G29" s="1">
        <f>SUM(D6:D29)</f>
        <v>8481.350367301098</v>
      </c>
    </row>
    <row r="30" spans="1:7" ht="12.75">
      <c r="A30">
        <v>25</v>
      </c>
      <c r="B30" s="1">
        <f>-PPMT(C1/12,LOOKUP(A6:A365,A6:A365),C3,C2)</f>
        <v>70.969398598025</v>
      </c>
      <c r="C30" s="1">
        <f>-IPMT(C1/12,LOOKUP(A6:A365,A6:A365),C3,C2)</f>
        <v>282.42020003952086</v>
      </c>
      <c r="D30" s="1">
        <f t="shared" si="0"/>
        <v>353.3895986375459</v>
      </c>
      <c r="E30" s="1">
        <f>SUM(B6:B30)</f>
        <v>1656.0779632515892</v>
      </c>
      <c r="F30" s="1">
        <f>SUM(C6:C30)</f>
        <v>7178.662002687059</v>
      </c>
      <c r="G30" s="1">
        <f>SUM(D6:D30)</f>
        <v>8834.739965938645</v>
      </c>
    </row>
    <row r="31" spans="1:7" ht="12.75">
      <c r="A31">
        <v>26</v>
      </c>
      <c r="B31" s="1">
        <f>-PPMT(C1/12,LOOKUP(A6:A365,A6:A365),C3,C2)</f>
        <v>71.38338675651347</v>
      </c>
      <c r="C31" s="1">
        <f>-IPMT(C1/12,LOOKUP(A6:A365,A6:A365),C3,C2)</f>
        <v>282.0062118810324</v>
      </c>
      <c r="D31" s="1">
        <f t="shared" si="0"/>
        <v>353.3895986375459</v>
      </c>
      <c r="E31" s="1">
        <f>SUM(B6:B31)</f>
        <v>1727.4613500081027</v>
      </c>
      <c r="F31" s="1">
        <f>SUM(C6:C31)</f>
        <v>7460.668214568092</v>
      </c>
      <c r="G31" s="1">
        <f>SUM(D6:D31)</f>
        <v>9188.129564576191</v>
      </c>
    </row>
    <row r="32" spans="1:7" ht="12.75">
      <c r="A32">
        <v>27</v>
      </c>
      <c r="B32" s="1">
        <f>-PPMT(C1/12,LOOKUP(A6:A365,A6:A365),C3,C2)</f>
        <v>71.79978984592647</v>
      </c>
      <c r="C32" s="1">
        <f>-IPMT(C1/12,LOOKUP(A6:A365,A6:A365),C3,C2)</f>
        <v>281.58980879161936</v>
      </c>
      <c r="D32" s="1">
        <f t="shared" si="0"/>
        <v>353.3895986375458</v>
      </c>
      <c r="E32" s="1">
        <f>SUM(B6:B32)</f>
        <v>1799.2611398540291</v>
      </c>
      <c r="F32" s="1">
        <f>SUM(C6:C32)</f>
        <v>7742.258023359711</v>
      </c>
      <c r="G32" s="1">
        <f>SUM(D6:D32)</f>
        <v>9541.519163213738</v>
      </c>
    </row>
    <row r="33" spans="1:7" ht="12.75">
      <c r="A33">
        <v>28</v>
      </c>
      <c r="B33" s="1">
        <f>-PPMT(C1/12,LOOKUP(A6:A365,A6:A365),C3,C2)</f>
        <v>72.21862195336105</v>
      </c>
      <c r="C33" s="1">
        <f>-IPMT(C1/12,LOOKUP(A6:A365,A6:A365),C3,C2)</f>
        <v>281.17097668418484</v>
      </c>
      <c r="D33" s="1">
        <f t="shared" si="0"/>
        <v>353.3895986375459</v>
      </c>
      <c r="E33" s="1">
        <f>SUM(B6:B33)</f>
        <v>1871.47976180739</v>
      </c>
      <c r="F33" s="1">
        <f>SUM(C6:C33)</f>
        <v>8023.429000043896</v>
      </c>
      <c r="G33" s="1">
        <f>SUM(D6:D33)</f>
        <v>9894.908761851284</v>
      </c>
    </row>
    <row r="34" spans="1:7" ht="12.75">
      <c r="A34">
        <v>29</v>
      </c>
      <c r="B34" s="1">
        <f>-PPMT(C1/12,LOOKUP(A6:A365,A6:A365),C3,C2)</f>
        <v>72.63989724808899</v>
      </c>
      <c r="C34" s="1">
        <f>-IPMT(C1/12,LOOKUP(A6:A365,A6:A365),C3,C2)</f>
        <v>280.7497013894569</v>
      </c>
      <c r="D34" s="1">
        <f t="shared" si="0"/>
        <v>353.3895986375459</v>
      </c>
      <c r="E34" s="1">
        <f>SUM(B6:B34)</f>
        <v>1944.1196590554791</v>
      </c>
      <c r="F34" s="1">
        <f>SUM(C6:C34)</f>
        <v>8304.178701433353</v>
      </c>
      <c r="G34" s="1">
        <f>SUM(D6:D34)</f>
        <v>10248.29836048883</v>
      </c>
    </row>
    <row r="35" spans="1:7" ht="12.75">
      <c r="A35">
        <v>30</v>
      </c>
      <c r="B35" s="1">
        <f>-PPMT(C1/12,LOOKUP(A6:A365,A6:A365),C3,C2)</f>
        <v>73.06362998203618</v>
      </c>
      <c r="C35" s="1">
        <f>-IPMT(C1/12,LOOKUP(A6:A365,A6:A365),C3,C2)</f>
        <v>280.3259686555097</v>
      </c>
      <c r="D35" s="1">
        <f t="shared" si="0"/>
        <v>353.3895986375459</v>
      </c>
      <c r="E35" s="1">
        <f>SUM(B6:B35)</f>
        <v>2017.1832890375154</v>
      </c>
      <c r="F35" s="1">
        <f>SUM(C6:C35)</f>
        <v>8584.504670088863</v>
      </c>
      <c r="G35" s="1">
        <f>SUM(D6:D35)</f>
        <v>10601.687959126377</v>
      </c>
    </row>
    <row r="36" spans="1:7" ht="12.75">
      <c r="A36">
        <v>31</v>
      </c>
      <c r="B36" s="1">
        <f>-PPMT(C1/12,LOOKUP(A6:A365,A6:A365),C3,C2)</f>
        <v>73.48983449026471</v>
      </c>
      <c r="C36" s="1">
        <f>-IPMT(C1/12,LOOKUP(A6:A365,A6:A365),C3,C2)</f>
        <v>279.8997641472812</v>
      </c>
      <c r="D36" s="1">
        <f t="shared" si="0"/>
        <v>353.3895986375459</v>
      </c>
      <c r="E36" s="1">
        <f>SUM(B6:B36)</f>
        <v>2090.6731235277803</v>
      </c>
      <c r="F36" s="1">
        <f>SUM(C6:C36)</f>
        <v>8864.404434236145</v>
      </c>
      <c r="G36" s="1">
        <f>SUM(D6:D36)</f>
        <v>10955.077557763923</v>
      </c>
    </row>
    <row r="37" spans="1:7" ht="12.75">
      <c r="A37">
        <v>32</v>
      </c>
      <c r="B37" s="1">
        <f>-PPMT(C1/12,LOOKUP(A6:A365,A6:A365),C3,C2)</f>
        <v>73.91852519145793</v>
      </c>
      <c r="C37" s="1">
        <f>-IPMT(C1/12,LOOKUP(A6:A365,A6:A365),C3,C2)</f>
        <v>279.471073446088</v>
      </c>
      <c r="D37" s="1">
        <f t="shared" si="0"/>
        <v>353.38959863754593</v>
      </c>
      <c r="E37" s="1">
        <f>SUM(B6:B37)</f>
        <v>2164.591648719238</v>
      </c>
      <c r="F37" s="1">
        <f>SUM(C6:C37)</f>
        <v>9143.875507682233</v>
      </c>
      <c r="G37" s="1">
        <f>SUM(D6:D37)</f>
        <v>11308.46715640147</v>
      </c>
    </row>
    <row r="38" spans="1:7" ht="12.75">
      <c r="A38">
        <v>33</v>
      </c>
      <c r="B38" s="1">
        <f>-PPMT(C1/12,LOOKUP(A6:A365,A6:A365),C3,C2)</f>
        <v>74.3497165884081</v>
      </c>
      <c r="C38" s="1">
        <f>-IPMT(C1/12,LOOKUP(A6:A365,A6:A365),C3,C2)</f>
        <v>279.0398820491378</v>
      </c>
      <c r="D38" s="1">
        <f t="shared" si="0"/>
        <v>353.38959863754593</v>
      </c>
      <c r="E38" s="1">
        <f>SUM(B6:B38)</f>
        <v>2238.9413653076463</v>
      </c>
      <c r="F38" s="1">
        <f>SUM(C6:C38)</f>
        <v>9422.91538973137</v>
      </c>
      <c r="G38" s="1">
        <f>SUM(D6:D38)</f>
        <v>11661.856755039016</v>
      </c>
    </row>
    <row r="39" spans="1:7" ht="12.75">
      <c r="A39">
        <v>34</v>
      </c>
      <c r="B39" s="1">
        <f>-PPMT(C1/12,LOOKUP(A6:A365,A6:A365),C3,C2)</f>
        <v>74.78342326850714</v>
      </c>
      <c r="C39" s="1">
        <f>-IPMT(C1/12,LOOKUP(A6:A365,A6:A365),C3,C2)</f>
        <v>278.60617536903874</v>
      </c>
      <c r="D39" s="1">
        <f t="shared" si="0"/>
        <v>353.3895986375459</v>
      </c>
      <c r="E39" s="1">
        <f>SUM(B6:B39)</f>
        <v>2313.7247885761535</v>
      </c>
      <c r="F39" s="1">
        <f>SUM(C6:C39)</f>
        <v>9701.52156510041</v>
      </c>
      <c r="G39" s="1">
        <f>SUM(D6:D39)</f>
        <v>12015.246353676563</v>
      </c>
    </row>
    <row r="40" spans="1:7" ht="12.75">
      <c r="A40">
        <v>35</v>
      </c>
      <c r="B40" s="1">
        <f>-PPMT(C1/12,LOOKUP(A6:A365,A6:A365),C3,C2)</f>
        <v>75.2196599042401</v>
      </c>
      <c r="C40" s="1">
        <f>-IPMT(C1/12,LOOKUP(A6:A365,A6:A365),C3,C2)</f>
        <v>278.1699387333058</v>
      </c>
      <c r="D40" s="1">
        <f t="shared" si="0"/>
        <v>353.3895986375459</v>
      </c>
      <c r="E40" s="1">
        <f>SUM(B6:B40)</f>
        <v>2388.9444484803935</v>
      </c>
      <c r="F40" s="1">
        <f>SUM(C6:C40)</f>
        <v>9979.691503833716</v>
      </c>
      <c r="G40" s="1">
        <f>SUM(D6:D40)</f>
        <v>12368.635952314109</v>
      </c>
    </row>
    <row r="41" spans="1:7" ht="12.75">
      <c r="A41">
        <v>36</v>
      </c>
      <c r="B41" s="1">
        <f>-PPMT(C1/12,LOOKUP(A6:A365,A6:A365),C3,C2)</f>
        <v>75.6584412536815</v>
      </c>
      <c r="C41" s="1">
        <f>-IPMT(C1/12,LOOKUP(A6:A365,A6:A365),C3,C2)</f>
        <v>277.7311573838644</v>
      </c>
      <c r="D41" s="1">
        <f t="shared" si="0"/>
        <v>353.3895986375459</v>
      </c>
      <c r="E41" s="1">
        <f>SUM(B6:B41)</f>
        <v>2464.602889734075</v>
      </c>
      <c r="F41" s="1">
        <f>SUM(C6:C41)</f>
        <v>10257.42266121758</v>
      </c>
      <c r="G41" s="1">
        <f>SUM(D6:D41)</f>
        <v>12722.025550951656</v>
      </c>
    </row>
    <row r="42" spans="1:7" ht="12.75">
      <c r="A42">
        <v>37</v>
      </c>
      <c r="B42" s="1">
        <f>-PPMT(C1/12,LOOKUP(A6:A365,A6:A365),C3,C2)</f>
        <v>76.09978216099465</v>
      </c>
      <c r="C42" s="1">
        <f>-IPMT(C1/12,LOOKUP(A6:A365,A6:A365),C3,C2)</f>
        <v>277.2898164765512</v>
      </c>
      <c r="D42" s="1">
        <f t="shared" si="0"/>
        <v>353.3895986375459</v>
      </c>
      <c r="E42" s="1">
        <f>SUM(B6:B42)</f>
        <v>2540.702671895069</v>
      </c>
      <c r="F42" s="1">
        <f>SUM(C6:C42)</f>
        <v>10534.712477694133</v>
      </c>
      <c r="G42" s="1">
        <f>SUM(D6:D42)</f>
        <v>13075.415149589202</v>
      </c>
    </row>
    <row r="43" spans="1:7" ht="12.75">
      <c r="A43">
        <v>38</v>
      </c>
      <c r="B43" s="1">
        <f>-PPMT(C1/12,LOOKUP(A6:A365,A6:A365),C3,C2)</f>
        <v>76.54369755693378</v>
      </c>
      <c r="C43" s="1">
        <f>-IPMT(C1/12,LOOKUP(A6:A365,A6:A365),C3,C2)</f>
        <v>276.84590108061207</v>
      </c>
      <c r="D43" s="1">
        <f t="shared" si="0"/>
        <v>353.3895986375459</v>
      </c>
      <c r="E43" s="1">
        <f>SUM(B6:B43)</f>
        <v>2617.246369452003</v>
      </c>
      <c r="F43" s="1">
        <f>SUM(C6:C43)</f>
        <v>10811.558378774746</v>
      </c>
      <c r="G43" s="1">
        <f>SUM(D6:D43)</f>
        <v>13428.804748226748</v>
      </c>
    </row>
    <row r="44" spans="1:7" ht="12.75">
      <c r="A44">
        <v>39</v>
      </c>
      <c r="B44" s="1">
        <f>-PPMT(C1/12,LOOKUP(A6:A365,A6:A365),C3,C2)</f>
        <v>76.99020245934922</v>
      </c>
      <c r="C44" s="1">
        <f>-IPMT(C1/12,LOOKUP(A6:A365,A6:A365),C3,C2)</f>
        <v>276.39939617819664</v>
      </c>
      <c r="D44" s="1">
        <f t="shared" si="0"/>
        <v>353.3895986375459</v>
      </c>
      <c r="E44" s="1">
        <f>SUM(B6:B44)</f>
        <v>2694.2365719113523</v>
      </c>
      <c r="F44" s="1">
        <f>SUM(C6:C44)</f>
        <v>11087.957774952942</v>
      </c>
      <c r="G44" s="1">
        <f>SUM(D6:D44)</f>
        <v>13782.194346864295</v>
      </c>
    </row>
    <row r="45" spans="1:7" ht="12.75">
      <c r="A45">
        <v>40</v>
      </c>
      <c r="B45" s="1">
        <f>-PPMT(C1/12,LOOKUP(A6:A365,A6:A365),C3,C2)</f>
        <v>77.43931197369542</v>
      </c>
      <c r="C45" s="1">
        <f>-IPMT(C1/12,LOOKUP(A6:A365,A6:A365),C3,C2)</f>
        <v>275.9502866638504</v>
      </c>
      <c r="D45" s="1">
        <f t="shared" si="0"/>
        <v>353.3895986375459</v>
      </c>
      <c r="E45" s="1">
        <f>SUM(B6:B45)</f>
        <v>2771.675883885048</v>
      </c>
      <c r="F45" s="1">
        <f>SUM(C6:C45)</f>
        <v>11363.908061616792</v>
      </c>
      <c r="G45" s="1">
        <f>SUM(D6:D45)</f>
        <v>14135.583945501841</v>
      </c>
    </row>
    <row r="46" spans="1:7" ht="12.75">
      <c r="A46">
        <v>41</v>
      </c>
      <c r="B46" s="1">
        <f>-PPMT(C1/12,LOOKUP(A6:A365,A6:A365),C3,C2)</f>
        <v>77.89104129354199</v>
      </c>
      <c r="C46" s="1">
        <f>-IPMT(C1/12,LOOKUP(A6:A365,A6:A365),C3,C2)</f>
        <v>275.49855734400387</v>
      </c>
      <c r="D46" s="1">
        <f t="shared" si="0"/>
        <v>353.3895986375459</v>
      </c>
      <c r="E46" s="1">
        <f>SUM(B6:B46)</f>
        <v>2849.56692517859</v>
      </c>
      <c r="F46" s="1">
        <f>SUM(C6:C46)</f>
        <v>11639.406618960797</v>
      </c>
      <c r="G46" s="1">
        <f>SUM(D6:D46)</f>
        <v>14488.973544139388</v>
      </c>
    </row>
    <row r="47" spans="1:7" ht="12.75">
      <c r="A47">
        <v>42</v>
      </c>
      <c r="B47" s="1">
        <f>-PPMT(C1/12,LOOKUP(A6:A365,A6:A365),C3,C2)</f>
        <v>78.34540570108766</v>
      </c>
      <c r="C47" s="1">
        <f>-IPMT(C1/12,LOOKUP(A6:A365,A6:A365),C3,C2)</f>
        <v>275.0441929364582</v>
      </c>
      <c r="D47" s="1">
        <f t="shared" si="0"/>
        <v>353.3895986375459</v>
      </c>
      <c r="E47" s="1">
        <f>SUM(B6:B47)</f>
        <v>2927.9123308796775</v>
      </c>
      <c r="F47" s="1">
        <f>SUM(C6:C47)</f>
        <v>11914.450811897255</v>
      </c>
      <c r="G47" s="1">
        <f>SUM(D6:D47)</f>
        <v>14842.363142776934</v>
      </c>
    </row>
    <row r="48" spans="1:7" ht="12.75">
      <c r="A48">
        <v>43</v>
      </c>
      <c r="B48" s="1">
        <f>-PPMT(C1/12,LOOKUP(A6:A365,A6:A365),C3,C2)</f>
        <v>78.80242056767733</v>
      </c>
      <c r="C48" s="1">
        <f>-IPMT(C1/12,LOOKUP(A6:A365,A6:A365),C3,C2)</f>
        <v>274.5871780698685</v>
      </c>
      <c r="D48" s="1">
        <f t="shared" si="0"/>
        <v>353.3895986375459</v>
      </c>
      <c r="E48" s="1">
        <f>SUM(B6:B48)</f>
        <v>3006.714751447355</v>
      </c>
      <c r="F48" s="1">
        <f>SUM(C6:C48)</f>
        <v>12189.037989967124</v>
      </c>
      <c r="G48" s="1">
        <f>SUM(D6:D48)</f>
        <v>15195.75274141448</v>
      </c>
    </row>
    <row r="49" spans="1:7" ht="12.75">
      <c r="A49">
        <v>44</v>
      </c>
      <c r="B49" s="1">
        <f>-PPMT(C1/12,LOOKUP(A6:A365,A6:A365),C3,C2)</f>
        <v>79.26210135432211</v>
      </c>
      <c r="C49" s="1">
        <f>-IPMT(C1/12,LOOKUP(A6:A365,A6:A365),C3,C2)</f>
        <v>274.12749728322376</v>
      </c>
      <c r="D49" s="1">
        <f t="shared" si="0"/>
        <v>353.3895986375459</v>
      </c>
      <c r="E49" s="1">
        <f>SUM(B6:B49)</f>
        <v>3085.976852801677</v>
      </c>
      <c r="F49" s="1">
        <f>SUM(C6:C49)</f>
        <v>12463.165487250348</v>
      </c>
      <c r="G49" s="1">
        <f>SUM(D6:D49)</f>
        <v>15549.142340052027</v>
      </c>
    </row>
    <row r="50" spans="1:7" ht="12.75">
      <c r="A50">
        <v>45</v>
      </c>
      <c r="B50" s="1">
        <f>-PPMT(C1/12,LOOKUP(A6:A365,A6:A365),C3,C2)</f>
        <v>79.72446361222232</v>
      </c>
      <c r="C50" s="1">
        <f>-IPMT(C1/12,LOOKUP(A6:A365,A6:A365),C3,C2)</f>
        <v>273.66513502532354</v>
      </c>
      <c r="D50" s="1">
        <f t="shared" si="0"/>
        <v>353.3895986375459</v>
      </c>
      <c r="E50" s="1">
        <f>SUM(B6:B50)</f>
        <v>3165.7013164138993</v>
      </c>
      <c r="F50" s="1">
        <f>SUM(C6:C50)</f>
        <v>12736.830622275671</v>
      </c>
      <c r="G50" s="1">
        <f>SUM(D6:D50)</f>
        <v>15902.531938689574</v>
      </c>
    </row>
    <row r="51" spans="1:7" ht="12.75">
      <c r="A51">
        <v>46</v>
      </c>
      <c r="B51" s="1">
        <f>-PPMT(C1/12,LOOKUP(A6:A365,A6:A365),C3,C2)</f>
        <v>80.18952298329363</v>
      </c>
      <c r="C51" s="1">
        <f>-IPMT(C1/12,LOOKUP(A6:A365,A6:A365),C3,C2)</f>
        <v>273.2000756542522</v>
      </c>
      <c r="D51" s="1">
        <f t="shared" si="0"/>
        <v>353.3895986375458</v>
      </c>
      <c r="E51" s="1">
        <f>SUM(B6:B51)</f>
        <v>3245.890839397193</v>
      </c>
      <c r="F51" s="1">
        <f>SUM(C6:C51)</f>
        <v>13010.030697929924</v>
      </c>
      <c r="G51" s="1">
        <f>SUM(D6:D51)</f>
        <v>16255.92153732712</v>
      </c>
    </row>
    <row r="52" spans="1:7" ht="12.75">
      <c r="A52">
        <v>47</v>
      </c>
      <c r="B52" s="1">
        <f>-PPMT(C1/12,LOOKUP(A6:A365,A6:A365),C3,C2)</f>
        <v>80.65729520069617</v>
      </c>
      <c r="C52" s="1">
        <f>-IPMT(C1/12,LOOKUP(A6:A365,A6:A365),C3,C2)</f>
        <v>272.7323034368497</v>
      </c>
      <c r="D52" s="1">
        <f t="shared" si="0"/>
        <v>353.3895986375459</v>
      </c>
      <c r="E52" s="1">
        <f>SUM(B6:B52)</f>
        <v>3326.548134597889</v>
      </c>
      <c r="F52" s="1">
        <f>SUM(C6:C52)</f>
        <v>13282.763001366773</v>
      </c>
      <c r="G52" s="1">
        <f>SUM(D6:D52)</f>
        <v>16609.311135964665</v>
      </c>
    </row>
    <row r="53" spans="1:7" ht="12.75">
      <c r="A53">
        <v>48</v>
      </c>
      <c r="B53" s="1">
        <f>-PPMT(C1/12,LOOKUP(A6:A365,A6:A365),C3,C2)</f>
        <v>81.1277960893669</v>
      </c>
      <c r="C53" s="1">
        <f>-IPMT(C1/12,LOOKUP(A6:A365,A6:A365),C3,C2)</f>
        <v>272.261802548179</v>
      </c>
      <c r="D53" s="1">
        <f t="shared" si="0"/>
        <v>353.3895986375459</v>
      </c>
      <c r="E53" s="1">
        <f>SUM(B6:B53)</f>
        <v>3407.675930687256</v>
      </c>
      <c r="F53" s="1">
        <f>SUM(C6:C53)</f>
        <v>13555.024803914952</v>
      </c>
      <c r="G53" s="1">
        <f>SUM(D6:D53)</f>
        <v>16962.70073460221</v>
      </c>
    </row>
    <row r="54" spans="1:7" ht="12.75">
      <c r="A54">
        <v>49</v>
      </c>
      <c r="B54" s="1">
        <f>-PPMT(C1/12,LOOKUP(A6:A365,A6:A365),C3,C2)</f>
        <v>81.60104156655485</v>
      </c>
      <c r="C54" s="1">
        <f>-IPMT(C1/12,LOOKUP(A6:A365,A6:A365),C3,C2)</f>
        <v>271.78855707099103</v>
      </c>
      <c r="D54" s="1">
        <f t="shared" si="0"/>
        <v>353.3895986375459</v>
      </c>
      <c r="E54" s="1">
        <f>SUM(B6:B54)</f>
        <v>3489.276972253811</v>
      </c>
      <c r="F54" s="1">
        <f>SUM(C6:C54)</f>
        <v>13826.813360985943</v>
      </c>
      <c r="G54" s="1">
        <f>SUM(D6:D54)</f>
        <v>17316.090333239757</v>
      </c>
    </row>
    <row r="55" spans="1:7" ht="12.75">
      <c r="A55">
        <v>50</v>
      </c>
      <c r="B55" s="1">
        <f>-PPMT(C1/12,LOOKUP(A6:A365,A6:A365),C3,C2)</f>
        <v>82.07704764235977</v>
      </c>
      <c r="C55" s="1">
        <f>-IPMT(C1/12,LOOKUP(A6:A365,A6:A365),C3,C2)</f>
        <v>271.3125509951861</v>
      </c>
      <c r="D55" s="1">
        <f t="shared" si="0"/>
        <v>353.3895986375459</v>
      </c>
      <c r="E55" s="1">
        <f>SUM(B6:B55)</f>
        <v>3571.354019896171</v>
      </c>
      <c r="F55" s="1">
        <f>SUM(C6:C55)</f>
        <v>14098.12591198113</v>
      </c>
      <c r="G55" s="1">
        <f>SUM(D6:D55)</f>
        <v>17669.479931877304</v>
      </c>
    </row>
    <row r="56" spans="1:7" ht="12.75">
      <c r="A56">
        <v>51</v>
      </c>
      <c r="B56" s="1">
        <f>-PPMT(C1/12,LOOKUP(A6:A365,A6:A365),C3,C2)</f>
        <v>82.55583042027354</v>
      </c>
      <c r="C56" s="1">
        <f>-IPMT(C1/12,LOOKUP(A6:A365,A6:A365),C3,C2)</f>
        <v>270.8337682172723</v>
      </c>
      <c r="D56" s="1">
        <f t="shared" si="0"/>
        <v>353.3895986375458</v>
      </c>
      <c r="E56" s="1">
        <f>SUM(B6:B56)</f>
        <v>3653.9098503164446</v>
      </c>
      <c r="F56" s="1">
        <f>SUM(C6:C56)</f>
        <v>14368.9596801984</v>
      </c>
      <c r="G56" s="1">
        <f>SUM(D6:D56)</f>
        <v>18022.86953051485</v>
      </c>
    </row>
    <row r="57" spans="1:7" ht="12.75">
      <c r="A57">
        <v>52</v>
      </c>
      <c r="B57" s="1">
        <f>-PPMT(C1/12,LOOKUP(A6:A365,A6:A365),C3,C2)</f>
        <v>83.03740609772512</v>
      </c>
      <c r="C57" s="1">
        <f>-IPMT(C1/12,LOOKUP(A6:A365,A6:A365),C3,C2)</f>
        <v>270.35219253982075</v>
      </c>
      <c r="D57" s="1">
        <f t="shared" si="0"/>
        <v>353.3895986375459</v>
      </c>
      <c r="E57" s="1">
        <f>SUM(B6:B57)</f>
        <v>3736.9472564141697</v>
      </c>
      <c r="F57" s="1">
        <f>SUM(C6:C57)</f>
        <v>14639.31187273822</v>
      </c>
      <c r="G57" s="1">
        <f>SUM(D6:D57)</f>
        <v>18376.259129152397</v>
      </c>
    </row>
    <row r="58" spans="1:7" ht="12.75">
      <c r="A58">
        <v>53</v>
      </c>
      <c r="B58" s="1">
        <f>-PPMT(C1/12,LOOKUP(A6:A365,A6:A365),C3,C2)</f>
        <v>83.52179096662853</v>
      </c>
      <c r="C58" s="1">
        <f>-IPMT(C1/12,LOOKUP(A6:A365,A6:A365),C3,C2)</f>
        <v>269.8678076709174</v>
      </c>
      <c r="D58" s="1">
        <f t="shared" si="0"/>
        <v>353.38959863754593</v>
      </c>
      <c r="E58" s="1">
        <f>SUM(B6:B58)</f>
        <v>3820.469047380798</v>
      </c>
      <c r="F58" s="1">
        <f>SUM(C6:C58)</f>
        <v>14909.179680409137</v>
      </c>
      <c r="G58" s="1">
        <f>SUM(D6:D58)</f>
        <v>18729.648727789943</v>
      </c>
    </row>
    <row r="59" spans="1:7" ht="12.75">
      <c r="A59">
        <v>54</v>
      </c>
      <c r="B59" s="1">
        <f>-PPMT(C1/12,LOOKUP(A6:A365,A6:A365),C3,C2)</f>
        <v>84.00900141393387</v>
      </c>
      <c r="C59" s="1">
        <f>-IPMT(C1/12,LOOKUP(A6:A365,A6:A365),C3,C2)</f>
        <v>269.38059722361197</v>
      </c>
      <c r="D59" s="1">
        <f t="shared" si="0"/>
        <v>353.3895986375459</v>
      </c>
      <c r="E59" s="1">
        <f>SUM(B6:B59)</f>
        <v>3904.478048794732</v>
      </c>
      <c r="F59" s="1">
        <f>SUM(C6:C59)</f>
        <v>15178.560277632749</v>
      </c>
      <c r="G59" s="1">
        <f>SUM(D6:D59)</f>
        <v>19083.03832642749</v>
      </c>
    </row>
    <row r="60" spans="1:7" ht="12.75">
      <c r="A60">
        <v>55</v>
      </c>
      <c r="B60" s="1">
        <f>-PPMT(C1/12,LOOKUP(A6:A365,A6:A365),C3,C2)</f>
        <v>84.49905392218182</v>
      </c>
      <c r="C60" s="1">
        <f>-IPMT(C1/12,LOOKUP(A6:A365,A6:A365),C3,C2)</f>
        <v>268.89054471536406</v>
      </c>
      <c r="D60" s="1">
        <f t="shared" si="0"/>
        <v>353.3895986375459</v>
      </c>
      <c r="E60" s="1">
        <f>SUM(B6:B60)</f>
        <v>3988.9771027169136</v>
      </c>
      <c r="F60" s="1">
        <f>SUM(C6:C60)</f>
        <v>15447.450822348113</v>
      </c>
      <c r="G60" s="1">
        <f>SUM(D6:D60)</f>
        <v>19436.427925065036</v>
      </c>
    </row>
    <row r="61" spans="1:7" ht="12.75">
      <c r="A61">
        <v>56</v>
      </c>
      <c r="B61" s="1">
        <f>-PPMT(C1/12,LOOKUP(A6:A365,A6:A365),C3,C2)</f>
        <v>84.99196507006121</v>
      </c>
      <c r="C61" s="1">
        <f>-IPMT(C1/12,LOOKUP(A6:A365,A6:A365),C3,C2)</f>
        <v>268.39763356748466</v>
      </c>
      <c r="D61" s="1">
        <f t="shared" si="0"/>
        <v>353.3895986375459</v>
      </c>
      <c r="E61" s="1">
        <f>SUM(B6:B61)</f>
        <v>4073.969067786975</v>
      </c>
      <c r="F61" s="1">
        <f>SUM(C6:C61)</f>
        <v>15715.848455915599</v>
      </c>
      <c r="G61" s="1">
        <f>SUM(D6:D61)</f>
        <v>19789.817523702583</v>
      </c>
    </row>
    <row r="62" spans="1:7" ht="12.75">
      <c r="A62">
        <v>57</v>
      </c>
      <c r="B62" s="1">
        <f>-PPMT(C1/12,LOOKUP(A6:A365,A6:A365),C3,C2)</f>
        <v>85.4877515329699</v>
      </c>
      <c r="C62" s="1">
        <f>-IPMT(C1/12,LOOKUP(A6:A365,A6:A365),C3,C2)</f>
        <v>267.901847104576</v>
      </c>
      <c r="D62" s="1">
        <f t="shared" si="0"/>
        <v>353.3895986375459</v>
      </c>
      <c r="E62" s="1">
        <f>SUM(B6:B62)</f>
        <v>4159.456819319945</v>
      </c>
      <c r="F62" s="1">
        <f>SUM(C6:C62)</f>
        <v>15983.750303020175</v>
      </c>
      <c r="G62" s="1">
        <f>SUM(D6:D62)</f>
        <v>20143.20712234013</v>
      </c>
    </row>
    <row r="63" spans="1:7" ht="12.75">
      <c r="A63">
        <v>58</v>
      </c>
      <c r="B63" s="1">
        <f>-PPMT(C1/12,LOOKUP(A6:A365,A6:A365),C3,C2)</f>
        <v>85.9864300835789</v>
      </c>
      <c r="C63" s="1">
        <f>-IPMT(C1/12,LOOKUP(A6:A365,A6:A365),C3,C2)</f>
        <v>267.40316855396696</v>
      </c>
      <c r="D63" s="1">
        <f t="shared" si="0"/>
        <v>353.3895986375459</v>
      </c>
      <c r="E63" s="1">
        <f>SUM(B6:B63)</f>
        <v>4245.443249403524</v>
      </c>
      <c r="F63" s="1">
        <f>SUM(C6:C63)</f>
        <v>16251.153471574142</v>
      </c>
      <c r="G63" s="1">
        <f>SUM(D6:D63)</f>
        <v>20496.596720977675</v>
      </c>
    </row>
    <row r="64" spans="1:7" ht="12.75">
      <c r="A64">
        <v>59</v>
      </c>
      <c r="B64" s="1">
        <f>-PPMT(C1/12,LOOKUP(A6:A365,A6:A365),C3,C2)</f>
        <v>86.48801759239977</v>
      </c>
      <c r="C64" s="1">
        <f>-IPMT(C1/12,LOOKUP(A6:A365,A6:A365),C3,C2)</f>
        <v>266.9015810451461</v>
      </c>
      <c r="D64" s="1">
        <f t="shared" si="0"/>
        <v>353.3895986375459</v>
      </c>
      <c r="E64" s="1">
        <f>SUM(B6:B64)</f>
        <v>4331.931266995924</v>
      </c>
      <c r="F64" s="1">
        <f>SUM(C6:C64)</f>
        <v>16518.05505261929</v>
      </c>
      <c r="G64" s="1">
        <f>SUM(D6:D64)</f>
        <v>20849.986319615222</v>
      </c>
    </row>
    <row r="65" spans="1:7" ht="12.75">
      <c r="A65">
        <v>60</v>
      </c>
      <c r="B65" s="1">
        <f>-PPMT(C1/12,LOOKUP(A6:A365,A6:A365),C3,C2)</f>
        <v>86.99253102835542</v>
      </c>
      <c r="C65" s="1">
        <f>-IPMT(C1/12,LOOKUP(A6:A365,A6:A365),C3,C2)</f>
        <v>266.39706760919046</v>
      </c>
      <c r="D65" s="1">
        <f t="shared" si="0"/>
        <v>353.3895986375459</v>
      </c>
      <c r="E65" s="1">
        <f>SUM(B6:B65)</f>
        <v>4418.923798024279</v>
      </c>
      <c r="F65" s="1">
        <f>SUM(C6:C65)</f>
        <v>16784.45212022848</v>
      </c>
      <c r="G65" s="1">
        <f>SUM(D6:D65)</f>
        <v>21203.37591825277</v>
      </c>
    </row>
    <row r="66" spans="1:7" ht="12.75">
      <c r="A66">
        <v>61</v>
      </c>
      <c r="B66" s="1">
        <f>-PPMT(C1/12,LOOKUP(A6:A365,A6:A365),C3,C2)</f>
        <v>87.49998745935417</v>
      </c>
      <c r="C66" s="1">
        <f>-IPMT(C1/12,LOOKUP(A6:A365,A6:A365),C3,C2)</f>
        <v>265.88961117819167</v>
      </c>
      <c r="D66" s="1">
        <f t="shared" si="0"/>
        <v>353.3895986375459</v>
      </c>
      <c r="E66" s="1">
        <f>SUM(B6:B66)</f>
        <v>4506.423785483633</v>
      </c>
      <c r="F66" s="1">
        <f>SUM(C6:C66)</f>
        <v>17050.341731406672</v>
      </c>
      <c r="G66" s="1">
        <f>SUM(D6:D66)</f>
        <v>21556.765516890315</v>
      </c>
    </row>
    <row r="67" spans="1:7" ht="12.75">
      <c r="A67">
        <v>62</v>
      </c>
      <c r="B67" s="1">
        <f>-PPMT(C1/12,LOOKUP(A6:A365,A6:A365),C3,C2)</f>
        <v>88.01040405286706</v>
      </c>
      <c r="C67" s="1">
        <f>-IPMT(C1/12,LOOKUP(A6:A365,A6:A365),C3,C2)</f>
        <v>265.37919458467877</v>
      </c>
      <c r="D67" s="1">
        <f t="shared" si="0"/>
        <v>353.3895986375458</v>
      </c>
      <c r="E67" s="1">
        <f>SUM(B6:B67)</f>
        <v>4594.4341895365</v>
      </c>
      <c r="F67" s="1">
        <f>SUM(C6:C67)</f>
        <v>17315.72092599135</v>
      </c>
      <c r="G67" s="1">
        <f>SUM(D6:D67)</f>
        <v>21910.15511552786</v>
      </c>
    </row>
    <row r="68" spans="1:7" ht="12.75">
      <c r="A68">
        <v>63</v>
      </c>
      <c r="B68" s="1">
        <f>-PPMT(C1/12,LOOKUP(A6:A365,A6:A365),C3,C2)</f>
        <v>88.5237980765088</v>
      </c>
      <c r="C68" s="1">
        <f>-IPMT(C1/12,LOOKUP(A6:A365,A6:A365),C3,C2)</f>
        <v>264.8658005610371</v>
      </c>
      <c r="D68" s="1">
        <f t="shared" si="0"/>
        <v>353.3895986375459</v>
      </c>
      <c r="E68" s="1">
        <f>SUM(B6:B68)</f>
        <v>4682.957987613008</v>
      </c>
      <c r="F68" s="1">
        <f>SUM(C6:C68)</f>
        <v>17580.58672655239</v>
      </c>
      <c r="G68" s="1">
        <f>SUM(D6:D68)</f>
        <v>22263.544714165408</v>
      </c>
    </row>
    <row r="69" spans="1:7" ht="12.75">
      <c r="A69">
        <v>64</v>
      </c>
      <c r="B69" s="1">
        <f>-PPMT(C1/12,LOOKUP(A6:A365,A6:A365),C3,C2)</f>
        <v>89.04018689862176</v>
      </c>
      <c r="C69" s="1">
        <f>-IPMT(C1/12,LOOKUP(A6:A365,A6:A365),C3,C2)</f>
        <v>264.34941173892406</v>
      </c>
      <c r="D69" s="1">
        <f t="shared" si="0"/>
        <v>353.3895986375458</v>
      </c>
      <c r="E69" s="1">
        <f>SUM(B6:B69)</f>
        <v>4771.99817451163</v>
      </c>
      <c r="F69" s="1">
        <f>SUM(C6:C69)</f>
        <v>17844.936138291312</v>
      </c>
      <c r="G69" s="1">
        <f>SUM(D6:D69)</f>
        <v>22616.934312802954</v>
      </c>
    </row>
    <row r="70" spans="1:7" ht="12.75">
      <c r="A70">
        <v>65</v>
      </c>
      <c r="B70" s="1">
        <f>-PPMT(C1/12,LOOKUP(A6:A365,A6:A365),C3,C2)</f>
        <v>89.55958798886371</v>
      </c>
      <c r="C70" s="1">
        <f>-IPMT(C1/12,LOOKUP(A6:A365,A6:A365),C3,C2)</f>
        <v>263.83001064868216</v>
      </c>
      <c r="D70" s="1">
        <f t="shared" si="0"/>
        <v>353.3895986375459</v>
      </c>
      <c r="E70" s="1">
        <f>SUM(B6:B70)</f>
        <v>4861.5577625004935</v>
      </c>
      <c r="F70" s="1">
        <f>SUM(C6:C70)</f>
        <v>18108.766148939994</v>
      </c>
      <c r="G70" s="1">
        <f>SUM(D6:D70)</f>
        <v>22970.3239114405</v>
      </c>
    </row>
    <row r="71" spans="1:7" ht="12.75">
      <c r="A71">
        <v>66</v>
      </c>
      <c r="B71" s="1">
        <f>-PPMT(C1/12,LOOKUP(A6:A365,A6:A365),C3,C2)</f>
        <v>90.08201891879877</v>
      </c>
      <c r="C71" s="1">
        <f>-IPMT(C1/12,LOOKUP(A6:A365,A6:A365),C3,C2)</f>
        <v>263.3075797187471</v>
      </c>
      <c r="D71" s="1">
        <f aca="true" t="shared" si="1" ref="D71:D134">B71+C71</f>
        <v>353.3895986375459</v>
      </c>
      <c r="E71" s="1">
        <f>SUM(B6:B71)</f>
        <v>4951.639781419292</v>
      </c>
      <c r="F71" s="1">
        <f>SUM(C6:C71)</f>
        <v>18372.073728658743</v>
      </c>
      <c r="G71" s="1">
        <f>SUM(D6:D71)</f>
        <v>23323.713510078047</v>
      </c>
    </row>
    <row r="72" spans="1:7" ht="12.75">
      <c r="A72">
        <v>67</v>
      </c>
      <c r="B72" s="1">
        <f>-PPMT(C1/12,LOOKUP(A6:A365,A6:A365),C3,C2)</f>
        <v>90.60749736249174</v>
      </c>
      <c r="C72" s="1">
        <f>-IPMT(C1/12,LOOKUP(A6:A365,A6:A365),C3,C2)</f>
        <v>262.7821012750542</v>
      </c>
      <c r="D72" s="1">
        <f t="shared" si="1"/>
        <v>353.38959863754593</v>
      </c>
      <c r="E72" s="1">
        <f>SUM(B6:B72)</f>
        <v>5042.247278781784</v>
      </c>
      <c r="F72" s="1">
        <f>SUM(C6:C72)</f>
        <v>18634.855829933796</v>
      </c>
      <c r="G72" s="1">
        <f>SUM(D6:D72)</f>
        <v>23677.103108715593</v>
      </c>
    </row>
    <row r="73" spans="1:7" ht="12.75">
      <c r="A73">
        <v>68</v>
      </c>
      <c r="B73" s="1">
        <f>-PPMT(C1/12,LOOKUP(A6:A365,A6:A365),C3,C2)</f>
        <v>91.13604109710629</v>
      </c>
      <c r="C73" s="1">
        <f>-IPMT(C1/12,LOOKUP(A6:A365,A6:A365),C3,C2)</f>
        <v>262.2535575404396</v>
      </c>
      <c r="D73" s="1">
        <f t="shared" si="1"/>
        <v>353.3895986375459</v>
      </c>
      <c r="E73" s="1">
        <f>SUM(B6:B73)</f>
        <v>5133.383319878891</v>
      </c>
      <c r="F73" s="1">
        <f>SUM(C6:C73)</f>
        <v>18897.109387474236</v>
      </c>
      <c r="G73" s="1">
        <f>SUM(D6:D73)</f>
        <v>24030.49270735314</v>
      </c>
    </row>
    <row r="74" spans="1:7" ht="12.75">
      <c r="A74">
        <v>69</v>
      </c>
      <c r="B74" s="1">
        <f>-PPMT(C1/12,LOOKUP(A6:A365,A6:A365),C3,C2)</f>
        <v>91.66766800350608</v>
      </c>
      <c r="C74" s="1">
        <f>-IPMT(C1/12,LOOKUP(A6:A365,A6:A365),C3,C2)</f>
        <v>261.7219306340398</v>
      </c>
      <c r="D74" s="1">
        <f t="shared" si="1"/>
        <v>353.3895986375459</v>
      </c>
      <c r="E74" s="1">
        <f>SUM(B6:B74)</f>
        <v>5225.050987882397</v>
      </c>
      <c r="F74" s="1">
        <f>SUM(C6:C74)</f>
        <v>19158.831318108278</v>
      </c>
      <c r="G74" s="1">
        <f>SUM(D6:D74)</f>
        <v>24383.882305990686</v>
      </c>
    </row>
    <row r="75" spans="1:7" ht="12.75">
      <c r="A75">
        <v>70</v>
      </c>
      <c r="B75" s="1">
        <f>-PPMT(C1/12,LOOKUP(A6:A365,A6:A365),C3,C2)</f>
        <v>92.20239606685986</v>
      </c>
      <c r="C75" s="1">
        <f>-IPMT(C1/12,LOOKUP(A6:A365,A6:A365),C3,C2)</f>
        <v>261.187202570686</v>
      </c>
      <c r="D75" s="1">
        <f t="shared" si="1"/>
        <v>353.3895986375459</v>
      </c>
      <c r="E75" s="1">
        <f>SUM(B6:B75)</f>
        <v>5317.253383949257</v>
      </c>
      <c r="F75" s="1">
        <f>SUM(C6:C75)</f>
        <v>19420.018520678965</v>
      </c>
      <c r="G75" s="1">
        <f>SUM(D6:D75)</f>
        <v>24737.271904628233</v>
      </c>
    </row>
    <row r="76" spans="1:7" ht="12.75">
      <c r="A76">
        <v>71</v>
      </c>
      <c r="B76" s="1">
        <f>-PPMT(C1/12,LOOKUP(A6:A365,A6:A365),C3,C2)</f>
        <v>92.74024337724988</v>
      </c>
      <c r="C76" s="1">
        <f>-IPMT(C1/12,LOOKUP(A6:A365,A6:A365),C3,C2)</f>
        <v>260.649355260296</v>
      </c>
      <c r="D76" s="1">
        <f t="shared" si="1"/>
        <v>353.3895986375459</v>
      </c>
      <c r="E76" s="1">
        <f>SUM(B6:B76)</f>
        <v>5409.993627326507</v>
      </c>
      <c r="F76" s="1">
        <f>SUM(C6:C76)</f>
        <v>19680.66787593926</v>
      </c>
      <c r="G76" s="1">
        <f>SUM(D6:D76)</f>
        <v>25090.66150326578</v>
      </c>
    </row>
    <row r="77" spans="1:7" ht="12.75">
      <c r="A77">
        <v>72</v>
      </c>
      <c r="B77" s="1">
        <f>-PPMT(C1/12,LOOKUP(A6:A365,A6:A365),C3,C2)</f>
        <v>93.28122813028385</v>
      </c>
      <c r="C77" s="1">
        <f>-IPMT(C1/12,LOOKUP(A6:A365,A6:A365),C3,C2)</f>
        <v>260.108370507262</v>
      </c>
      <c r="D77" s="1">
        <f t="shared" si="1"/>
        <v>353.3895986375459</v>
      </c>
      <c r="E77" s="1">
        <f>SUM(B6:B77)</f>
        <v>5503.274855456791</v>
      </c>
      <c r="F77" s="1">
        <f>SUM(C6:C77)</f>
        <v>19940.776246446523</v>
      </c>
      <c r="G77" s="1">
        <f>SUM(D6:D77)</f>
        <v>25444.051101903326</v>
      </c>
    </row>
    <row r="78" spans="1:7" ht="12.75">
      <c r="A78">
        <v>73</v>
      </c>
      <c r="B78" s="1">
        <f>-PPMT(C1/12,LOOKUP(A6:A365,A6:A365),C3,C2)</f>
        <v>93.82536862771049</v>
      </c>
      <c r="C78" s="1">
        <f>-IPMT(C1/12,LOOKUP(A6:A365,A6:A365),C3,C2)</f>
        <v>259.5642300098354</v>
      </c>
      <c r="D78" s="1">
        <f t="shared" si="1"/>
        <v>353.3895986375459</v>
      </c>
      <c r="E78" s="1">
        <f>SUM(B6:B78)</f>
        <v>5597.100224084501</v>
      </c>
      <c r="F78" s="1">
        <f>SUM(C6:C78)</f>
        <v>20200.34047645636</v>
      </c>
      <c r="G78" s="1">
        <f>SUM(D6:D78)</f>
        <v>25797.440700540872</v>
      </c>
    </row>
    <row r="79" spans="1:7" ht="12.75">
      <c r="A79">
        <v>74</v>
      </c>
      <c r="B79" s="1">
        <f>-PPMT(C1/12,LOOKUP(A6:A365,A6:A365),C3,C2)</f>
        <v>94.3726832780388</v>
      </c>
      <c r="C79" s="1">
        <f>-IPMT(C1/12,LOOKUP(A6:A365,A6:A365),C3,C2)</f>
        <v>259.0169153595071</v>
      </c>
      <c r="D79" s="1">
        <f t="shared" si="1"/>
        <v>353.3895986375459</v>
      </c>
      <c r="E79" s="1">
        <f>SUM(B6:B79)</f>
        <v>5691.472907362539</v>
      </c>
      <c r="F79" s="1">
        <f>SUM(C6:C79)</f>
        <v>20459.35739181587</v>
      </c>
      <c r="G79" s="1">
        <f>SUM(D6:D79)</f>
        <v>26150.83029917842</v>
      </c>
    </row>
    <row r="80" spans="1:7" ht="12.75">
      <c r="A80">
        <v>75</v>
      </c>
      <c r="B80" s="1">
        <f>-PPMT(C1/12,LOOKUP(A6:A365,A6:A365),C3,C2)</f>
        <v>94.92319059716068</v>
      </c>
      <c r="C80" s="1">
        <f>-IPMT(C1/12,LOOKUP(A6:A365,A6:A365),C3,C2)</f>
        <v>258.4664080403852</v>
      </c>
      <c r="D80" s="1">
        <f t="shared" si="1"/>
        <v>353.3895986375459</v>
      </c>
      <c r="E80" s="1">
        <f>SUM(B6:B80)</f>
        <v>5786.3960979597005</v>
      </c>
      <c r="F80" s="1">
        <f>SUM(C6:C80)</f>
        <v>20717.823799856254</v>
      </c>
      <c r="G80" s="1">
        <f>SUM(D6:D80)</f>
        <v>26504.219897815965</v>
      </c>
    </row>
    <row r="81" spans="1:7" ht="12.75">
      <c r="A81">
        <v>76</v>
      </c>
      <c r="B81" s="1">
        <f>-PPMT(C1/12,LOOKUP(A6:A365,A6:A365),C3,C2)</f>
        <v>95.47690920897747</v>
      </c>
      <c r="C81" s="1">
        <f>-IPMT(C1/12,LOOKUP(A6:A365,A6:A365),C3,C2)</f>
        <v>257.9126894285684</v>
      </c>
      <c r="D81" s="1">
        <f t="shared" si="1"/>
        <v>353.3895986375459</v>
      </c>
      <c r="E81" s="1">
        <f>SUM(B6:B81)</f>
        <v>5881.873007168678</v>
      </c>
      <c r="F81" s="1">
        <f>SUM(C6:C81)</f>
        <v>20975.736489284824</v>
      </c>
      <c r="G81" s="1">
        <f>SUM(D6:D81)</f>
        <v>26857.60949645351</v>
      </c>
    </row>
    <row r="82" spans="1:7" ht="12.75">
      <c r="A82">
        <v>77</v>
      </c>
      <c r="B82" s="1">
        <f>-PPMT(C1/12,LOOKUP(A6:A365,A6:A365),C3,C2)</f>
        <v>96.03385784602985</v>
      </c>
      <c r="C82" s="1">
        <f>-IPMT(C1/12,LOOKUP(A6:A365,A6:A365),C3,C2)</f>
        <v>257.35574079151604</v>
      </c>
      <c r="D82" s="1">
        <f t="shared" si="1"/>
        <v>353.3895986375459</v>
      </c>
      <c r="E82" s="1">
        <f>SUM(B6:B82)</f>
        <v>5977.906865014707</v>
      </c>
      <c r="F82" s="1">
        <f>SUM(C6:C82)</f>
        <v>21233.09223007634</v>
      </c>
      <c r="G82" s="1">
        <f>SUM(D6:D82)</f>
        <v>27210.999095091058</v>
      </c>
    </row>
    <row r="83" spans="1:7" ht="12.75">
      <c r="A83">
        <v>78</v>
      </c>
      <c r="B83" s="1">
        <f>-PPMT(C1/12,LOOKUP(A6:A365,A6:A365),C3,C2)</f>
        <v>96.59405535013167</v>
      </c>
      <c r="C83" s="1">
        <f>-IPMT(C1/12,LOOKUP(A6:A365,A6:A365),C3,C2)</f>
        <v>256.7955432874142</v>
      </c>
      <c r="D83" s="1">
        <f t="shared" si="1"/>
        <v>353.3895986375459</v>
      </c>
      <c r="E83" s="1">
        <f>SUM(B6:B83)</f>
        <v>6074.500920364839</v>
      </c>
      <c r="F83" s="1">
        <f>SUM(C6:C83)</f>
        <v>21489.887773363756</v>
      </c>
      <c r="G83" s="1">
        <f>SUM(D6:D83)</f>
        <v>27564.388693728604</v>
      </c>
    </row>
    <row r="84" spans="1:7" ht="12.75">
      <c r="A84">
        <v>79</v>
      </c>
      <c r="B84" s="1">
        <f>-PPMT(C1/12,LOOKUP(A6:A365,A6:A365),C3,C2)</f>
        <v>97.15752067300745</v>
      </c>
      <c r="C84" s="1">
        <f>-IPMT(C1/12,LOOKUP(A6:A365,A6:A365),C3,C2)</f>
        <v>256.23207796453846</v>
      </c>
      <c r="D84" s="1">
        <f t="shared" si="1"/>
        <v>353.38959863754593</v>
      </c>
      <c r="E84" s="1">
        <f>SUM(B6:B84)</f>
        <v>6171.658441037846</v>
      </c>
      <c r="F84" s="1">
        <f>SUM(C6:C84)</f>
        <v>21746.119851328294</v>
      </c>
      <c r="G84" s="1">
        <f>SUM(D6:D84)</f>
        <v>27917.77829236615</v>
      </c>
    </row>
    <row r="85" spans="1:7" ht="12.75">
      <c r="A85">
        <v>80</v>
      </c>
      <c r="B85" s="1">
        <f>-PPMT(C1/12,LOOKUP(A6:A365,A6:A365),C3,C2)</f>
        <v>97.72427287693331</v>
      </c>
      <c r="C85" s="1">
        <f>-IPMT(C1/12,LOOKUP(A6:A365,A6:A365),C3,C2)</f>
        <v>255.66532576061255</v>
      </c>
      <c r="D85" s="1">
        <f t="shared" si="1"/>
        <v>353.3895986375459</v>
      </c>
      <c r="E85" s="1">
        <f>SUM(B6:B85)</f>
        <v>6269.38271391478</v>
      </c>
      <c r="F85" s="1">
        <f>SUM(C6:C85)</f>
        <v>22001.785177088906</v>
      </c>
      <c r="G85" s="1">
        <f>SUM(D6:D85)</f>
        <v>28271.167891003697</v>
      </c>
    </row>
    <row r="86" spans="1:7" ht="12.75">
      <c r="A86">
        <v>81</v>
      </c>
      <c r="B86" s="1">
        <f>-PPMT(C1/12,LOOKUP(A6:A365,A6:A365),C3,C2)</f>
        <v>98.2943311353821</v>
      </c>
      <c r="C86" s="1">
        <f>-IPMT(C1/12,LOOKUP(A6:A365,A6:A365),C3,C2)</f>
        <v>255.09526750216378</v>
      </c>
      <c r="D86" s="1">
        <f t="shared" si="1"/>
        <v>353.3895986375459</v>
      </c>
      <c r="E86" s="1">
        <f>SUM(B6:B86)</f>
        <v>6367.677045050162</v>
      </c>
      <c r="F86" s="1">
        <f>SUM(C6:C86)</f>
        <v>22256.880444591072</v>
      </c>
      <c r="G86" s="1">
        <f>SUM(D6:D86)</f>
        <v>28624.557489641244</v>
      </c>
    </row>
    <row r="87" spans="1:7" ht="12.75">
      <c r="A87">
        <v>82</v>
      </c>
      <c r="B87" s="1">
        <f>-PPMT(C1/12,LOOKUP(A6:A365,A6:A365),C3,C2)</f>
        <v>98.86771473367183</v>
      </c>
      <c r="C87" s="1">
        <f>-IPMT(C1/12,LOOKUP(A6:A365,A6:A365),C3,C2)</f>
        <v>254.521883903874</v>
      </c>
      <c r="D87" s="1">
        <f t="shared" si="1"/>
        <v>353.3895986375458</v>
      </c>
      <c r="E87" s="1">
        <f>SUM(B6:B87)</f>
        <v>6466.544759783834</v>
      </c>
      <c r="F87" s="1">
        <f>SUM(C6:C87)</f>
        <v>22511.402328494947</v>
      </c>
      <c r="G87" s="1">
        <f>SUM(D6:D87)</f>
        <v>28977.94708827879</v>
      </c>
    </row>
    <row r="88" spans="1:7" ht="12.75">
      <c r="A88">
        <v>83</v>
      </c>
      <c r="B88" s="1">
        <f>-PPMT(C1/12,LOOKUP(A6:A365,A6:A365),C3,C2)</f>
        <v>99.44444306961826</v>
      </c>
      <c r="C88" s="1">
        <f>-IPMT(C1/12,LOOKUP(A6:A365,A6:A365),C3,C2)</f>
        <v>253.9451555679276</v>
      </c>
      <c r="D88" s="1">
        <f t="shared" si="1"/>
        <v>353.3895986375459</v>
      </c>
      <c r="E88" s="1">
        <f>SUM(B6:B88)</f>
        <v>6565.989202853452</v>
      </c>
      <c r="F88" s="1">
        <f>SUM(C6:C88)</f>
        <v>22765.347484062873</v>
      </c>
      <c r="G88" s="1">
        <f>SUM(D6:D88)</f>
        <v>29331.336686916336</v>
      </c>
    </row>
    <row r="89" spans="1:7" ht="12.75">
      <c r="A89">
        <v>84</v>
      </c>
      <c r="B89" s="1">
        <f>-PPMT(C1/12,LOOKUP(A6:A365,A6:A365),C3,C2)</f>
        <v>100.02453565419101</v>
      </c>
      <c r="C89" s="1">
        <f>-IPMT(C1/12,LOOKUP(A6:A365,A6:A365),C3,C2)</f>
        <v>253.36506298335482</v>
      </c>
      <c r="D89" s="1">
        <f t="shared" si="1"/>
        <v>353.3895986375458</v>
      </c>
      <c r="E89" s="1">
        <f>SUM(B6:B89)</f>
        <v>6666.013738507643</v>
      </c>
      <c r="F89" s="1">
        <f>SUM(C6:C89)</f>
        <v>23018.712547046227</v>
      </c>
      <c r="G89" s="1">
        <f>SUM(D6:D89)</f>
        <v>29684.726285553883</v>
      </c>
    </row>
    <row r="90" spans="1:7" ht="12.75">
      <c r="A90">
        <v>85</v>
      </c>
      <c r="B90" s="1">
        <f>-PPMT(C1/12,LOOKUP(A6:A365,A6:A365),C3,C2)</f>
        <v>100.60801211217381</v>
      </c>
      <c r="C90" s="1">
        <f>-IPMT(C1/12,LOOKUP(A6:A365,A6:A365),C3,C2)</f>
        <v>252.7815865253721</v>
      </c>
      <c r="D90" s="1">
        <f t="shared" si="1"/>
        <v>353.3895986375459</v>
      </c>
      <c r="E90" s="1">
        <f>SUM(B6:B90)</f>
        <v>6766.621750619817</v>
      </c>
      <c r="F90" s="1">
        <f>SUM(C6:C90)</f>
        <v>23271.4941335716</v>
      </c>
      <c r="G90" s="1">
        <f>SUM(D6:D90)</f>
        <v>30038.11588419143</v>
      </c>
    </row>
    <row r="91" spans="1:7" ht="12.75">
      <c r="A91">
        <v>86</v>
      </c>
      <c r="B91" s="1">
        <f>-PPMT(C1/12,LOOKUP(A6:A365,A6:A365),C3,C2)</f>
        <v>101.19489218282814</v>
      </c>
      <c r="C91" s="1">
        <f>-IPMT(C1/12,LOOKUP(A6:A365,A6:A365),C3,C2)</f>
        <v>252.1947064547177</v>
      </c>
      <c r="D91" s="1">
        <f t="shared" si="1"/>
        <v>353.3895986375459</v>
      </c>
      <c r="E91" s="1">
        <f>SUM(B6:B91)</f>
        <v>6867.816642802645</v>
      </c>
      <c r="F91" s="1">
        <f>SUM(C6:C91)</f>
        <v>23523.688840026316</v>
      </c>
      <c r="G91" s="1">
        <f>SUM(D6:D91)</f>
        <v>30391.505482828976</v>
      </c>
    </row>
    <row r="92" spans="1:7" ht="12.75">
      <c r="A92">
        <v>87</v>
      </c>
      <c r="B92" s="1">
        <f>-PPMT(C1/12,LOOKUP(A6:A365,A6:A365),C3,C2)</f>
        <v>101.7851957205613</v>
      </c>
      <c r="C92" s="1">
        <f>-IPMT(C1/12,LOOKUP(A6:A365,A6:A365),C3,C2)</f>
        <v>251.60440291698453</v>
      </c>
      <c r="D92" s="1">
        <f t="shared" si="1"/>
        <v>353.3895986375458</v>
      </c>
      <c r="E92" s="1">
        <f>SUM(B6:B92)</f>
        <v>6969.601838523206</v>
      </c>
      <c r="F92" s="1">
        <f>SUM(C6:C92)</f>
        <v>23775.293242943302</v>
      </c>
      <c r="G92" s="1">
        <f>SUM(D6:D92)</f>
        <v>30744.895081466522</v>
      </c>
    </row>
    <row r="93" spans="1:7" ht="12.75">
      <c r="A93">
        <v>88</v>
      </c>
      <c r="B93" s="1">
        <f>-PPMT(C1/12,LOOKUP(A6:A365,A6:A365),C3,C2)</f>
        <v>102.37894269559791</v>
      </c>
      <c r="C93" s="1">
        <f>-IPMT(C1/12,LOOKUP(A6:A365,A6:A365),C3,C2)</f>
        <v>251.01065594194796</v>
      </c>
      <c r="D93" s="1">
        <f t="shared" si="1"/>
        <v>353.3895986375459</v>
      </c>
      <c r="E93" s="1">
        <f>SUM(B6:B93)</f>
        <v>7071.980781218805</v>
      </c>
      <c r="F93" s="1">
        <f>SUM(C6:C93)</f>
        <v>24026.30389888525</v>
      </c>
      <c r="G93" s="1">
        <f>SUM(D6:D93)</f>
        <v>31098.28468010407</v>
      </c>
    </row>
    <row r="94" spans="1:7" ht="12.75">
      <c r="A94">
        <v>89</v>
      </c>
      <c r="B94" s="1">
        <f>-PPMT(C1/12,LOOKUP(A6:A365,A6:A365),C3,C2)</f>
        <v>102.97615319465557</v>
      </c>
      <c r="C94" s="1">
        <f>-IPMT(C1/12,LOOKUP(A6:A365,A6:A365),C3,C2)</f>
        <v>250.4134454428903</v>
      </c>
      <c r="D94" s="1">
        <f t="shared" si="1"/>
        <v>353.3895986375459</v>
      </c>
      <c r="E94" s="1">
        <f>SUM(B6:B94)</f>
        <v>7174.95693441346</v>
      </c>
      <c r="F94" s="1">
        <f>SUM(C6:C94)</f>
        <v>24276.71734432814</v>
      </c>
      <c r="G94" s="1">
        <f>SUM(D6:D94)</f>
        <v>31451.674278741615</v>
      </c>
    </row>
    <row r="95" spans="1:7" ht="12.75">
      <c r="A95">
        <v>90</v>
      </c>
      <c r="B95" s="1">
        <f>-PPMT(C1/12,LOOKUP(A6:A365,A6:A365),C3,C2)</f>
        <v>103.57684742162441</v>
      </c>
      <c r="C95" s="1">
        <f>-IPMT(C1/12,LOOKUP(A6:A365,A6:A365),C3,C2)</f>
        <v>249.81275121592145</v>
      </c>
      <c r="D95" s="1">
        <f t="shared" si="1"/>
        <v>353.3895986375459</v>
      </c>
      <c r="E95" s="1">
        <f>SUM(B6:B95)</f>
        <v>7278.5337818350845</v>
      </c>
      <c r="F95" s="1">
        <f>SUM(C6:C95)</f>
        <v>24526.53009554406</v>
      </c>
      <c r="G95" s="1">
        <f>SUM(D6:D95)</f>
        <v>31805.06387737916</v>
      </c>
    </row>
    <row r="96" spans="1:7" ht="12.75">
      <c r="A96">
        <v>91</v>
      </c>
      <c r="B96" s="1">
        <f>-PPMT(C1/12,LOOKUP(A6:A365,A6:A365),C3,C2)</f>
        <v>104.18104569825053</v>
      </c>
      <c r="C96" s="1">
        <f>-IPMT(C1/12,LOOKUP(A6:A365,A6:A365),C3,C2)</f>
        <v>249.20855293929537</v>
      </c>
      <c r="D96" s="1">
        <f t="shared" si="1"/>
        <v>353.3895986375459</v>
      </c>
      <c r="E96" s="1">
        <f>SUM(B6:B96)</f>
        <v>7382.714827533335</v>
      </c>
      <c r="F96" s="1">
        <f>SUM(C6:C96)</f>
        <v>24775.73864848336</v>
      </c>
      <c r="G96" s="1">
        <f>SUM(D6:D96)</f>
        <v>32158.453476016708</v>
      </c>
    </row>
    <row r="97" spans="1:7" ht="12.75">
      <c r="A97">
        <v>92</v>
      </c>
      <c r="B97" s="1">
        <f>-PPMT(C1/12,LOOKUP(A6:A365,A6:A365),C3,C2)</f>
        <v>104.78876846482366</v>
      </c>
      <c r="C97" s="1">
        <f>-IPMT(C1/12,LOOKUP(A6:A365,A6:A365),C3,C2)</f>
        <v>248.6008301727222</v>
      </c>
      <c r="D97" s="1">
        <f t="shared" si="1"/>
        <v>353.3895986375459</v>
      </c>
      <c r="E97" s="1">
        <f>SUM(B6:B97)</f>
        <v>7487.503595998159</v>
      </c>
      <c r="F97" s="1">
        <f>SUM(C6:C97)</f>
        <v>25024.339478656082</v>
      </c>
      <c r="G97" s="1">
        <f>SUM(D6:D97)</f>
        <v>32511.843074654254</v>
      </c>
    </row>
    <row r="98" spans="1:7" ht="12.75">
      <c r="A98">
        <v>93</v>
      </c>
      <c r="B98" s="1">
        <f>-PPMT(C1/12,LOOKUP(A6:A365,A6:A365),C3,C2)</f>
        <v>105.40003628086846</v>
      </c>
      <c r="C98" s="1">
        <f>-IPMT(C1/12,LOOKUP(A6:A365,A6:A365),C3,C2)</f>
        <v>247.9895623566774</v>
      </c>
      <c r="D98" s="1">
        <f t="shared" si="1"/>
        <v>353.3895986375459</v>
      </c>
      <c r="E98" s="1">
        <f>SUM(B6:B98)</f>
        <v>7592.903632279027</v>
      </c>
      <c r="F98" s="1">
        <f>SUM(C6:C98)</f>
        <v>25272.32904101276</v>
      </c>
      <c r="G98" s="1">
        <f>SUM(D6:D98)</f>
        <v>32865.2326732918</v>
      </c>
    </row>
    <row r="99" spans="1:7" ht="12.75">
      <c r="A99">
        <v>94</v>
      </c>
      <c r="B99" s="1">
        <f>-PPMT(C1/12,LOOKUP(A6:A365,A6:A365),C3,C2)</f>
        <v>106.01486982584021</v>
      </c>
      <c r="C99" s="1">
        <f>-IPMT(C1/12,LOOKUP(A6:A365,A6:A365),C3,C2)</f>
        <v>247.37472881170564</v>
      </c>
      <c r="D99" s="1">
        <f t="shared" si="1"/>
        <v>353.3895986375459</v>
      </c>
      <c r="E99" s="1">
        <f>SUM(B6:B99)</f>
        <v>7698.918502104867</v>
      </c>
      <c r="F99" s="1">
        <f>SUM(C6:C99)</f>
        <v>25519.703769824464</v>
      </c>
      <c r="G99" s="1">
        <f>SUM(D6:D99)</f>
        <v>33218.622271929344</v>
      </c>
    </row>
    <row r="100" spans="1:7" ht="12.75">
      <c r="A100">
        <v>95</v>
      </c>
      <c r="B100" s="1">
        <f>-PPMT(C1/12,LOOKUP(A6:A365,A6:A365),C3,C2)</f>
        <v>106.63328989982428</v>
      </c>
      <c r="C100" s="1">
        <f>-IPMT(C1/12,LOOKUP(A6:A365,A6:A365),C3,C2)</f>
        <v>246.7563087377216</v>
      </c>
      <c r="D100" s="1">
        <f t="shared" si="1"/>
        <v>353.3895986375459</v>
      </c>
      <c r="E100" s="1">
        <f>SUM(B6:B100)</f>
        <v>7805.551792004691</v>
      </c>
      <c r="F100" s="1">
        <f>SUM(C6:C100)</f>
        <v>25766.460078562184</v>
      </c>
      <c r="G100" s="1">
        <f>SUM(D6:D100)</f>
        <v>33572.01187056689</v>
      </c>
    </row>
    <row r="101" spans="1:7" ht="12.75">
      <c r="A101">
        <v>96</v>
      </c>
      <c r="B101" s="1">
        <f>-PPMT(C1/12,LOOKUP(A6:A365,A6:A365),C3,C2)</f>
        <v>107.25531742423992</v>
      </c>
      <c r="C101" s="1">
        <f>-IPMT(C1/12,LOOKUP(A6:A365,A6:A365),C3,C2)</f>
        <v>246.13428121330594</v>
      </c>
      <c r="D101" s="1">
        <f t="shared" si="1"/>
        <v>353.3895986375459</v>
      </c>
      <c r="E101" s="1">
        <f>SUM(B6:B101)</f>
        <v>7912.807109428932</v>
      </c>
      <c r="F101" s="1">
        <f>SUM(C6:C101)</f>
        <v>26012.59435977549</v>
      </c>
      <c r="G101" s="1">
        <f>SUM(D6:D101)</f>
        <v>33925.40146920443</v>
      </c>
    </row>
    <row r="102" spans="1:7" ht="12.75">
      <c r="A102">
        <v>97</v>
      </c>
      <c r="B102" s="1">
        <f>-PPMT(C1/12,LOOKUP(A6:A365,A6:A365),C3,C2)</f>
        <v>107.88097344254797</v>
      </c>
      <c r="C102" s="1">
        <f>-IPMT(C1/12,LOOKUP(A6:A365,A6:A365),C3,C2)</f>
        <v>245.5086251949979</v>
      </c>
      <c r="D102" s="1">
        <f t="shared" si="1"/>
        <v>353.3895986375459</v>
      </c>
      <c r="E102" s="1">
        <f>SUM(B6:B102)</f>
        <v>8020.688082871479</v>
      </c>
      <c r="F102" s="1">
        <f>SUM(C6:C102)</f>
        <v>26258.102984970486</v>
      </c>
      <c r="G102" s="1">
        <f>SUM(D6:D102)</f>
        <v>34278.79106784197</v>
      </c>
    </row>
    <row r="103" spans="1:7" ht="12.75">
      <c r="A103">
        <v>98</v>
      </c>
      <c r="B103" s="1">
        <f>-PPMT(C1/12,LOOKUP(A6:A365,A6:A365),C3,C2)</f>
        <v>108.51027912096286</v>
      </c>
      <c r="C103" s="1">
        <f>-IPMT(C1/12,LOOKUP(A6:A365,A6:A365),C3,C2)</f>
        <v>244.87931951658302</v>
      </c>
      <c r="D103" s="1">
        <f t="shared" si="1"/>
        <v>353.3895986375459</v>
      </c>
      <c r="E103" s="1">
        <f>SUM(B6:B103)</f>
        <v>8129.198361992442</v>
      </c>
      <c r="F103" s="1">
        <f>SUM(C6:C103)</f>
        <v>26502.982304487068</v>
      </c>
      <c r="G103" s="1">
        <f>SUM(D6:D103)</f>
        <v>34632.180666479515</v>
      </c>
    </row>
    <row r="104" spans="1:7" ht="12.75">
      <c r="A104">
        <v>99</v>
      </c>
      <c r="B104" s="1">
        <f>-PPMT(C1/12,LOOKUP(A6:A365,A6:A365),C3,C2)</f>
        <v>109.14325574916846</v>
      </c>
      <c r="C104" s="1">
        <f>-IPMT(C1/12,LOOKUP(A6:A365,A6:A365),C3,C2)</f>
        <v>244.24634288837743</v>
      </c>
      <c r="D104" s="1">
        <f t="shared" si="1"/>
        <v>353.3895986375459</v>
      </c>
      <c r="E104" s="1">
        <f>SUM(B6:B104)</f>
        <v>8238.341617741611</v>
      </c>
      <c r="F104" s="1">
        <f>SUM(C6:C104)</f>
        <v>26747.228647375447</v>
      </c>
      <c r="G104" s="1">
        <f>SUM(D6:D104)</f>
        <v>34985.57026511706</v>
      </c>
    </row>
    <row r="105" spans="1:7" ht="12.75">
      <c r="A105">
        <v>100</v>
      </c>
      <c r="B105" s="1">
        <f>-PPMT(C1/12,LOOKUP(A6:A365,A6:A365),C3,C2)</f>
        <v>109.77992474103861</v>
      </c>
      <c r="C105" s="1">
        <f>-IPMT(C1/12,LOOKUP(A6:A365,A6:A365),C3,C2)</f>
        <v>243.60967389650722</v>
      </c>
      <c r="D105" s="1">
        <f t="shared" si="1"/>
        <v>353.3895986375458</v>
      </c>
      <c r="E105" s="1">
        <f>SUM(B6:B105)</f>
        <v>8348.12154248265</v>
      </c>
      <c r="F105" s="1">
        <f>SUM(C6:C105)</f>
        <v>26990.838321271953</v>
      </c>
      <c r="G105" s="1">
        <f>SUM(D6:D105)</f>
        <v>35338.9598637546</v>
      </c>
    </row>
    <row r="106" spans="1:7" ht="12.75">
      <c r="A106">
        <v>101</v>
      </c>
      <c r="B106" s="1">
        <f>-PPMT(C1/12,LOOKUP(A6:A365,A6:A365),C3,C2)</f>
        <v>110.42030763536133</v>
      </c>
      <c r="C106" s="1">
        <f>-IPMT(C1/12,LOOKUP(A6:A365,A6:A365),C3,C2)</f>
        <v>242.96929100218455</v>
      </c>
      <c r="D106" s="1">
        <f t="shared" si="1"/>
        <v>353.3895986375459</v>
      </c>
      <c r="E106" s="1">
        <f>SUM(B6:B106)</f>
        <v>8458.54185011801</v>
      </c>
      <c r="F106" s="1">
        <f>SUM(C6:C106)</f>
        <v>27233.807612274137</v>
      </c>
      <c r="G106" s="1">
        <f>SUM(D6:D106)</f>
        <v>35692.34946239214</v>
      </c>
    </row>
    <row r="107" spans="1:7" ht="12.75">
      <c r="A107">
        <v>102</v>
      </c>
      <c r="B107" s="1">
        <f>-PPMT(C1/12,LOOKUP(A6:A365,A6:A365),C3,C2)</f>
        <v>111.0644260965676</v>
      </c>
      <c r="C107" s="1">
        <f>-IPMT(C1/12,LOOKUP(A6:A365,A6:A365),C3,C2)</f>
        <v>242.3251725409783</v>
      </c>
      <c r="D107" s="1">
        <f t="shared" si="1"/>
        <v>353.3895986375459</v>
      </c>
      <c r="E107" s="1">
        <f>SUM(B6:B107)</f>
        <v>8569.606276214578</v>
      </c>
      <c r="F107" s="1">
        <f>SUM(C6:C107)</f>
        <v>27476.132784815116</v>
      </c>
      <c r="G107" s="1">
        <f>SUM(D6:D107)</f>
        <v>36045.739061029686</v>
      </c>
    </row>
    <row r="108" spans="1:7" ht="12.75">
      <c r="A108">
        <v>103</v>
      </c>
      <c r="B108" s="1">
        <f>-PPMT(C1/12,LOOKUP(A6:A365,A6:A365),C3,C2)</f>
        <v>111.71230191546427</v>
      </c>
      <c r="C108" s="1">
        <f>-IPMT(C1/12,LOOKUP(A6:A365,A6:A365),C3,C2)</f>
        <v>241.67729672208162</v>
      </c>
      <c r="D108" s="1">
        <f t="shared" si="1"/>
        <v>353.3895986375459</v>
      </c>
      <c r="E108" s="1">
        <f>SUM(B6:B108)</f>
        <v>8681.318578130042</v>
      </c>
      <c r="F108" s="1">
        <f>SUM(C6:C108)</f>
        <v>27717.810081537198</v>
      </c>
      <c r="G108" s="1">
        <f>SUM(D6:D108)</f>
        <v>36399.12865966723</v>
      </c>
    </row>
    <row r="109" spans="1:7" ht="12.75">
      <c r="A109">
        <v>104</v>
      </c>
      <c r="B109" s="1">
        <f>-PPMT(C1/12,LOOKUP(A6:A365,A6:A365),C3,C2)</f>
        <v>112.36395700997112</v>
      </c>
      <c r="C109" s="1">
        <f>-IPMT(C1/12,LOOKUP(A6:A365,A6:A365),C3,C2)</f>
        <v>241.02564162757477</v>
      </c>
      <c r="D109" s="1">
        <f t="shared" si="1"/>
        <v>353.3895986375459</v>
      </c>
      <c r="E109" s="1">
        <f>SUM(B6:B109)</f>
        <v>8793.682535140013</v>
      </c>
      <c r="F109" s="1">
        <f>SUM(C6:C109)</f>
        <v>27958.83572316477</v>
      </c>
      <c r="G109" s="1">
        <f>SUM(D6:D109)</f>
        <v>36752.51825830477</v>
      </c>
    </row>
    <row r="110" spans="1:7" ht="12.75">
      <c r="A110">
        <v>105</v>
      </c>
      <c r="B110" s="1">
        <f>-PPMT(C1/12,LOOKUP(A6:A365,A6:A365),C3,C2)</f>
        <v>113.01941342586264</v>
      </c>
      <c r="C110" s="1">
        <f>-IPMT(C1/12,LOOKUP(A6:A365,A6:A365),C3,C2)</f>
        <v>240.37018521168324</v>
      </c>
      <c r="D110" s="1">
        <f t="shared" si="1"/>
        <v>353.3895986375459</v>
      </c>
      <c r="E110" s="1">
        <f>SUM(B6:B110)</f>
        <v>8906.701948565875</v>
      </c>
      <c r="F110" s="1">
        <f>SUM(C6:C110)</f>
        <v>28199.205908376454</v>
      </c>
      <c r="G110" s="1">
        <f>SUM(D6:D110)</f>
        <v>37105.907856942315</v>
      </c>
    </row>
    <row r="111" spans="1:7" ht="12.75">
      <c r="A111">
        <v>106</v>
      </c>
      <c r="B111" s="1">
        <f>-PPMT(C1/12,LOOKUP(A6:A365,A6:A365),C3,C2)</f>
        <v>113.67869333751348</v>
      </c>
      <c r="C111" s="1">
        <f>-IPMT(C1/12,LOOKUP(A6:A365,A6:A365),C3,C2)</f>
        <v>239.7109053000324</v>
      </c>
      <c r="D111" s="1">
        <f t="shared" si="1"/>
        <v>353.3895986375459</v>
      </c>
      <c r="E111" s="1">
        <f>SUM(B6:B111)</f>
        <v>9020.380641903388</v>
      </c>
      <c r="F111" s="1">
        <f>SUM(C6:C111)</f>
        <v>28438.916813676486</v>
      </c>
      <c r="G111" s="1">
        <f>SUM(D6:D111)</f>
        <v>37459.29745557986</v>
      </c>
    </row>
    <row r="112" spans="1:7" ht="12.75">
      <c r="A112">
        <v>107</v>
      </c>
      <c r="B112" s="1">
        <f>-PPMT(C1/12,LOOKUP(A6:A365,A6:A365),C3,C2)</f>
        <v>114.34181904864899</v>
      </c>
      <c r="C112" s="1">
        <f>-IPMT(C1/12,LOOKUP(A6:A365,A6:A365),C3,C2)</f>
        <v>239.04777958889687</v>
      </c>
      <c r="D112" s="1">
        <f t="shared" si="1"/>
        <v>353.3895986375459</v>
      </c>
      <c r="E112" s="1">
        <f>SUM(B6:B112)</f>
        <v>9134.722460952036</v>
      </c>
      <c r="F112" s="1">
        <f>SUM(C6:C112)</f>
        <v>28677.964593265384</v>
      </c>
      <c r="G112" s="1">
        <f>SUM(D6:D112)</f>
        <v>37812.6870542174</v>
      </c>
    </row>
    <row r="113" spans="1:7" ht="12.75">
      <c r="A113">
        <v>108</v>
      </c>
      <c r="B113" s="1">
        <f>-PPMT(C1/12,LOOKUP(A6:A365,A6:A365),C3,C2)</f>
        <v>115.00881299309944</v>
      </c>
      <c r="C113" s="1">
        <f>-IPMT(C1/12,LOOKUP(A6:A365,A6:A365),C3,C2)</f>
        <v>238.38078564444643</v>
      </c>
      <c r="D113" s="1">
        <f t="shared" si="1"/>
        <v>353.3895986375459</v>
      </c>
      <c r="E113" s="1">
        <f>SUM(B6:B113)</f>
        <v>9249.731273945135</v>
      </c>
      <c r="F113" s="1">
        <f>SUM(C6:C113)</f>
        <v>28916.34537890983</v>
      </c>
      <c r="G113" s="1">
        <f>SUM(D6:D113)</f>
        <v>38166.07665285494</v>
      </c>
    </row>
    <row r="114" spans="1:7" ht="12.75">
      <c r="A114">
        <v>109</v>
      </c>
      <c r="B114" s="1">
        <f>-PPMT(C1/12,LOOKUP(A6:A365,A6:A365),C3,C2)</f>
        <v>115.67969773555917</v>
      </c>
      <c r="C114" s="1">
        <f>-IPMT(C1/12,LOOKUP(A6:A365,A6:A365),C3,C2)</f>
        <v>237.7099009019867</v>
      </c>
      <c r="D114" s="1">
        <f t="shared" si="1"/>
        <v>353.3895986375459</v>
      </c>
      <c r="E114" s="1">
        <f>SUM(B6:B114)</f>
        <v>9365.410971680694</v>
      </c>
      <c r="F114" s="1">
        <f>SUM(C6:C114)</f>
        <v>29154.05527981182</v>
      </c>
      <c r="G114" s="1">
        <f>SUM(D6:D114)</f>
        <v>38519.466251492486</v>
      </c>
    </row>
    <row r="115" spans="1:7" ht="12.75">
      <c r="A115">
        <v>110</v>
      </c>
      <c r="B115" s="1">
        <f>-PPMT(C1/12,LOOKUP(A6:A365,A6:A365),C3,C2)</f>
        <v>116.35449597234997</v>
      </c>
      <c r="C115" s="1">
        <f>-IPMT(C1/12,LOOKUP(A6:A365,A6:A365),C3,C2)</f>
        <v>237.03510266519592</v>
      </c>
      <c r="D115" s="1">
        <f t="shared" si="1"/>
        <v>353.3895986375459</v>
      </c>
      <c r="E115" s="1">
        <f>SUM(B6:B115)</f>
        <v>9481.765467653044</v>
      </c>
      <c r="F115" s="1">
        <f>SUM(C6:C115)</f>
        <v>29391.090382477014</v>
      </c>
      <c r="G115" s="1">
        <f>SUM(D6:D115)</f>
        <v>38872.85585013003</v>
      </c>
    </row>
    <row r="116" spans="1:7" ht="12.75">
      <c r="A116">
        <v>111</v>
      </c>
      <c r="B116" s="1">
        <f>-PPMT(C1/12,LOOKUP(A6:A365,A6:A365),C3,C2)</f>
        <v>117.03323053218865</v>
      </c>
      <c r="C116" s="1">
        <f>-IPMT(C1/12,LOOKUP(A6:A365,A6:A365),C3,C2)</f>
        <v>236.35636810535726</v>
      </c>
      <c r="D116" s="1">
        <f t="shared" si="1"/>
        <v>353.38959863754593</v>
      </c>
      <c r="E116" s="1">
        <f>SUM(B6:B116)</f>
        <v>9598.798698185232</v>
      </c>
      <c r="F116" s="1">
        <f>SUM(C6:C116)</f>
        <v>29627.44675058237</v>
      </c>
      <c r="G116" s="1">
        <f>SUM(D6:D116)</f>
        <v>39226.24544876757</v>
      </c>
    </row>
    <row r="117" spans="1:7" ht="12.75">
      <c r="A117">
        <v>112</v>
      </c>
      <c r="B117" s="1">
        <f>-PPMT(C1/12,LOOKUP(A6:A365,A6:A365),C3,C2)</f>
        <v>117.71592437695975</v>
      </c>
      <c r="C117" s="1">
        <f>-IPMT(C1/12,LOOKUP(A6:A365,A6:A365),C3,C2)</f>
        <v>235.6736742605861</v>
      </c>
      <c r="D117" s="1">
        <f t="shared" si="1"/>
        <v>353.3895986375459</v>
      </c>
      <c r="E117" s="1">
        <f>SUM(B6:B117)</f>
        <v>9716.514622562192</v>
      </c>
      <c r="F117" s="1">
        <f>SUM(C6:C117)</f>
        <v>29863.120424842957</v>
      </c>
      <c r="G117" s="1">
        <f>SUM(D6:D117)</f>
        <v>39579.635047405114</v>
      </c>
    </row>
    <row r="118" spans="1:7" ht="12.75">
      <c r="A118">
        <v>113</v>
      </c>
      <c r="B118" s="1">
        <f>-PPMT(C1/12,LOOKUP(A6:A365,A6:A365),C3,C2)</f>
        <v>118.40260060249203</v>
      </c>
      <c r="C118" s="1">
        <f>-IPMT(C1/12,LOOKUP(A6:A365,A6:A365),C3,C2)</f>
        <v>234.98699803505383</v>
      </c>
      <c r="D118" s="1">
        <f t="shared" si="1"/>
        <v>353.3895986375459</v>
      </c>
      <c r="E118" s="1">
        <f>SUM(B6:B118)</f>
        <v>9834.917223164684</v>
      </c>
      <c r="F118" s="1">
        <f>SUM(C6:C118)</f>
        <v>30098.10742287801</v>
      </c>
      <c r="G118" s="1">
        <f>SUM(D6:D118)</f>
        <v>39933.02464604266</v>
      </c>
    </row>
    <row r="119" spans="1:7" ht="12.75">
      <c r="A119">
        <v>114</v>
      </c>
      <c r="B119" s="1">
        <f>-PPMT(C1/12,LOOKUP(A6:A365,A6:A365),C3,C2)</f>
        <v>119.09328243933989</v>
      </c>
      <c r="C119" s="1">
        <f>-IPMT(C1/12,LOOKUP(A6:A365,A6:A365),C3,C2)</f>
        <v>234.296316198206</v>
      </c>
      <c r="D119" s="1">
        <f t="shared" si="1"/>
        <v>353.3895986375459</v>
      </c>
      <c r="E119" s="1">
        <f>SUM(B6:B119)</f>
        <v>9954.010505604025</v>
      </c>
      <c r="F119" s="1">
        <f>SUM(C6:C119)</f>
        <v>30332.403739076213</v>
      </c>
      <c r="G119" s="1">
        <f>SUM(D6:D119)</f>
        <v>40286.4142446802</v>
      </c>
    </row>
    <row r="120" spans="1:7" ht="12.75">
      <c r="A120">
        <v>115</v>
      </c>
      <c r="B120" s="1">
        <f>-PPMT(C1/12,LOOKUP(A6:A365,A6:A365),C3,C2)</f>
        <v>119.78799325356937</v>
      </c>
      <c r="C120" s="1">
        <f>-IPMT(C1/12,LOOKUP(A6:A365,A6:A365),C3,C2)</f>
        <v>233.60160538397653</v>
      </c>
      <c r="D120" s="1">
        <f t="shared" si="1"/>
        <v>353.3895986375459</v>
      </c>
      <c r="E120" s="1">
        <f>SUM(B6:B120)</f>
        <v>10073.798498857594</v>
      </c>
      <c r="F120" s="1">
        <f>SUM(C6:C120)</f>
        <v>30566.00534446019</v>
      </c>
      <c r="G120" s="1">
        <f>SUM(D6:D120)</f>
        <v>40639.80384331774</v>
      </c>
    </row>
    <row r="121" spans="1:7" ht="12.75">
      <c r="A121">
        <v>116</v>
      </c>
      <c r="B121" s="1">
        <f>-PPMT(C1/12,LOOKUP(A6:A365,A6:A365),C3,C2)</f>
        <v>120.48675654754854</v>
      </c>
      <c r="C121" s="1">
        <f>-IPMT(C1/12,LOOKUP(A6:A365,A6:A365),C3,C2)</f>
        <v>232.90284208999734</v>
      </c>
      <c r="D121" s="1">
        <f t="shared" si="1"/>
        <v>353.3895986375459</v>
      </c>
      <c r="E121" s="1">
        <f>SUM(B6:B121)</f>
        <v>10194.285255405142</v>
      </c>
      <c r="F121" s="1">
        <f>SUM(C6:C121)</f>
        <v>30798.908186550187</v>
      </c>
      <c r="G121" s="1">
        <f>SUM(D6:D121)</f>
        <v>40993.193441955285</v>
      </c>
    </row>
    <row r="122" spans="1:7" ht="12.75">
      <c r="A122">
        <v>117</v>
      </c>
      <c r="B122" s="1">
        <f>-PPMT(C1/12,LOOKUP(A6:A365,A6:A365),C3,C2)</f>
        <v>121.18959596074255</v>
      </c>
      <c r="C122" s="1">
        <f>-IPMT(C1/12,LOOKUP(A6:A365,A6:A365),C3,C2)</f>
        <v>232.2000026768033</v>
      </c>
      <c r="D122" s="1">
        <f t="shared" si="1"/>
        <v>353.3895986375459</v>
      </c>
      <c r="E122" s="1">
        <f>SUM(B6:B122)</f>
        <v>10315.474851365885</v>
      </c>
      <c r="F122" s="1">
        <f>SUM(C6:C122)</f>
        <v>31031.10818922699</v>
      </c>
      <c r="G122" s="1">
        <f>SUM(D6:D122)</f>
        <v>41346.58304059283</v>
      </c>
    </row>
    <row r="123" spans="1:7" ht="12.75">
      <c r="A123">
        <v>118</v>
      </c>
      <c r="B123" s="1">
        <f>-PPMT(C1/12,LOOKUP(A6:A365,A6:A365),C3,C2)</f>
        <v>121.89653527051357</v>
      </c>
      <c r="C123" s="1">
        <f>-IPMT(C1/12,LOOKUP(A6:A365,A6:A365),C3,C2)</f>
        <v>231.4930633670323</v>
      </c>
      <c r="D123" s="1">
        <f t="shared" si="1"/>
        <v>353.3895986375459</v>
      </c>
      <c r="E123" s="1">
        <f>SUM(B6:B123)</f>
        <v>10437.371386636398</v>
      </c>
      <c r="F123" s="1">
        <f>SUM(C6:C123)</f>
        <v>31262.601252594024</v>
      </c>
      <c r="G123" s="1">
        <f>SUM(D6:D123)</f>
        <v>41699.97263923037</v>
      </c>
    </row>
    <row r="124" spans="1:7" ht="12.75">
      <c r="A124">
        <v>119</v>
      </c>
      <c r="B124" s="1">
        <f>-PPMT(C1/12,LOOKUP(A6:A365,A6:A365),C3,C2)</f>
        <v>122.60759839292487</v>
      </c>
      <c r="C124" s="1">
        <f>-IPMT(C1/12,LOOKUP(A6:A365,A6:A365),C3,C2)</f>
        <v>230.78200024462097</v>
      </c>
      <c r="D124" s="1">
        <f t="shared" si="1"/>
        <v>353.3895986375459</v>
      </c>
      <c r="E124" s="1">
        <f>SUM(B6:B124)</f>
        <v>10559.978985029322</v>
      </c>
      <c r="F124" s="1">
        <f>SUM(C6:C124)</f>
        <v>31493.383252838645</v>
      </c>
      <c r="G124" s="1">
        <f>SUM(D6:D124)</f>
        <v>42053.362237867914</v>
      </c>
    </row>
    <row r="125" spans="1:7" ht="12.75">
      <c r="A125">
        <v>120</v>
      </c>
      <c r="B125" s="1">
        <f>-PPMT(C1/12,LOOKUP(A6:A365,A6:A365),C3,C2)</f>
        <v>123.3228093835503</v>
      </c>
      <c r="C125" s="1">
        <f>-IPMT(C1/12,LOOKUP(A6:A365,A6:A365),C3,C2)</f>
        <v>230.06678925399558</v>
      </c>
      <c r="D125" s="1">
        <f t="shared" si="1"/>
        <v>353.3895986375459</v>
      </c>
      <c r="E125" s="1">
        <f>SUM(B6:B125)</f>
        <v>10683.301794412871</v>
      </c>
      <c r="F125" s="1">
        <f>SUM(C6:C125)</f>
        <v>31723.45004209264</v>
      </c>
      <c r="G125" s="1">
        <f>SUM(D6:D125)</f>
        <v>42406.75183650546</v>
      </c>
    </row>
    <row r="126" spans="1:7" ht="12.75">
      <c r="A126">
        <v>121</v>
      </c>
      <c r="B126" s="1">
        <f>-PPMT(C1/12,LOOKUP(A6:A365,A6:A365),C3,C2)</f>
        <v>124.04219243828766</v>
      </c>
      <c r="C126" s="1">
        <f>-IPMT(C1/12,LOOKUP(A6:A365,A6:A365),C3,C2)</f>
        <v>229.34740619925816</v>
      </c>
      <c r="D126" s="1">
        <f t="shared" si="1"/>
        <v>353.3895986375458</v>
      </c>
      <c r="E126" s="1">
        <f>SUM(B6:B126)</f>
        <v>10807.34398685116</v>
      </c>
      <c r="F126" s="1">
        <f>SUM(C6:C126)</f>
        <v>31952.797448291898</v>
      </c>
      <c r="G126" s="1">
        <f>SUM(D6:D126)</f>
        <v>42760.141435143</v>
      </c>
    </row>
    <row r="127" spans="1:7" ht="12.75">
      <c r="A127">
        <v>122</v>
      </c>
      <c r="B127" s="1">
        <f>-PPMT(C1/12,LOOKUP(A6:A365,A6:A365),C3,C2)</f>
        <v>124.76577189417766</v>
      </c>
      <c r="C127" s="1">
        <f>-IPMT(C1/12,LOOKUP(A6:A365,A6:A365),C3,C2)</f>
        <v>228.62382674336823</v>
      </c>
      <c r="D127" s="1">
        <f t="shared" si="1"/>
        <v>353.3895986375459</v>
      </c>
      <c r="E127" s="1">
        <f>SUM(B6:B127)</f>
        <v>10932.109758745337</v>
      </c>
      <c r="F127" s="1">
        <f>SUM(C6:C127)</f>
        <v>32181.421275035267</v>
      </c>
      <c r="G127" s="1">
        <f>SUM(D6:D127)</f>
        <v>43113.53103378054</v>
      </c>
    </row>
    <row r="128" spans="1:7" ht="12.75">
      <c r="A128">
        <v>123</v>
      </c>
      <c r="B128" s="1">
        <f>-PPMT(C1/12,LOOKUP(A6:A365,A6:A365),C3,C2)</f>
        <v>125.49357223022706</v>
      </c>
      <c r="C128" s="1">
        <f>-IPMT(C1/12,LOOKUP(A6:A365,A6:A365),C3,C2)</f>
        <v>227.89602640731883</v>
      </c>
      <c r="D128" s="1">
        <f t="shared" si="1"/>
        <v>353.3895986375459</v>
      </c>
      <c r="E128" s="1">
        <f>SUM(B6:B128)</f>
        <v>11057.603330975564</v>
      </c>
      <c r="F128" s="1">
        <f>SUM(C6:C128)</f>
        <v>32409.317301442585</v>
      </c>
      <c r="G128" s="1">
        <f>SUM(D6:D128)</f>
        <v>43466.920632418085</v>
      </c>
    </row>
    <row r="129" spans="1:7" ht="12.75">
      <c r="A129">
        <v>124</v>
      </c>
      <c r="B129" s="1">
        <f>-PPMT(C1/12,LOOKUP(A6:A365,A6:A365),C3,C2)</f>
        <v>126.22561806823668</v>
      </c>
      <c r="C129" s="1">
        <f>-IPMT(C1/12,LOOKUP(A6:A365,A6:A365),C3,C2)</f>
        <v>227.16398056930916</v>
      </c>
      <c r="D129" s="1">
        <f t="shared" si="1"/>
        <v>353.3895986375459</v>
      </c>
      <c r="E129" s="1">
        <f>SUM(B6:B129)</f>
        <v>11183.8289490438</v>
      </c>
      <c r="F129" s="1">
        <f>SUM(C6:C129)</f>
        <v>32636.481282011893</v>
      </c>
      <c r="G129" s="1">
        <f>SUM(D6:D129)</f>
        <v>43820.31023105563</v>
      </c>
    </row>
    <row r="130" spans="1:7" ht="12.75">
      <c r="A130">
        <v>125</v>
      </c>
      <c r="B130" s="1">
        <f>-PPMT(C1/12,LOOKUP(A6:A365,A6:A365),C3,C2)</f>
        <v>126.96193417363476</v>
      </c>
      <c r="C130" s="1">
        <f>-IPMT(C1/12,LOOKUP(A6:A365,A6:A365),C3,C2)</f>
        <v>226.4276644639111</v>
      </c>
      <c r="D130" s="1">
        <f t="shared" si="1"/>
        <v>353.3895986375459</v>
      </c>
      <c r="E130" s="1">
        <f>SUM(B6:B130)</f>
        <v>11310.790883217434</v>
      </c>
      <c r="F130" s="1">
        <f>SUM(C6:C130)</f>
        <v>32862.90894647581</v>
      </c>
      <c r="G130" s="1">
        <f>SUM(D6:D130)</f>
        <v>44173.69982969317</v>
      </c>
    </row>
    <row r="131" spans="1:7" ht="12.75">
      <c r="A131">
        <v>126</v>
      </c>
      <c r="B131" s="1">
        <f>-PPMT(C1/12,LOOKUP(A6:A365,A6:A365),C3,C2)</f>
        <v>127.7025454563143</v>
      </c>
      <c r="C131" s="1">
        <f>-IPMT(C1/12,LOOKUP(A6:A365,A6:A365),C3,C2)</f>
        <v>225.6870531812316</v>
      </c>
      <c r="D131" s="1">
        <f t="shared" si="1"/>
        <v>353.3895986375459</v>
      </c>
      <c r="E131" s="1">
        <f>SUM(B6:B131)</f>
        <v>11438.493428673748</v>
      </c>
      <c r="F131" s="1">
        <f>SUM(C6:C131)</f>
        <v>33088.59599965704</v>
      </c>
      <c r="G131" s="1">
        <f>SUM(D6:D131)</f>
        <v>44527.08942833071</v>
      </c>
    </row>
    <row r="132" spans="1:7" ht="12.75">
      <c r="A132">
        <v>127</v>
      </c>
      <c r="B132" s="1">
        <f>-PPMT(C1/12,LOOKUP(A6:A365,A6:A365),C3,C2)</f>
        <v>128.4474769714761</v>
      </c>
      <c r="C132" s="1">
        <f>-IPMT(C1/12,LOOKUP(A6:A365,A6:A365),C3,C2)</f>
        <v>224.94212166606977</v>
      </c>
      <c r="D132" s="1">
        <f t="shared" si="1"/>
        <v>353.3895986375459</v>
      </c>
      <c r="E132" s="1">
        <f>SUM(B6:B132)</f>
        <v>11566.940905645224</v>
      </c>
      <c r="F132" s="1">
        <f>SUM(C6:C132)</f>
        <v>33313.53812132311</v>
      </c>
      <c r="G132" s="1">
        <f>SUM(D6:D132)</f>
        <v>44880.479026968256</v>
      </c>
    </row>
    <row r="133" spans="1:7" ht="12.75">
      <c r="A133">
        <v>128</v>
      </c>
      <c r="B133" s="1">
        <f>-PPMT(C1/12,LOOKUP(A6:A365,A6:A365),C3,C2)</f>
        <v>129.1967539204764</v>
      </c>
      <c r="C133" s="1">
        <f>-IPMT(C1/12,LOOKUP(A6:A365,A6:A365),C3,C2)</f>
        <v>224.19284471706948</v>
      </c>
      <c r="D133" s="1">
        <f t="shared" si="1"/>
        <v>353.3895986375459</v>
      </c>
      <c r="E133" s="1">
        <f>SUM(B6:B133)</f>
        <v>11696.1376595657</v>
      </c>
      <c r="F133" s="1">
        <f>SUM(C6:C133)</f>
        <v>33537.73096604018</v>
      </c>
      <c r="G133" s="1">
        <f>SUM(D6:D133)</f>
        <v>45233.8686256058</v>
      </c>
    </row>
    <row r="134" spans="1:7" ht="12.75">
      <c r="A134">
        <v>129</v>
      </c>
      <c r="B134" s="1">
        <f>-PPMT(C1/12,LOOKUP(A6:A365,A6:A365),C3,C2)</f>
        <v>129.9504016516792</v>
      </c>
      <c r="C134" s="1">
        <f>-IPMT(C1/12,LOOKUP(A6:A365,A6:A365),C3,C2)</f>
        <v>223.4391969858667</v>
      </c>
      <c r="D134" s="1">
        <f t="shared" si="1"/>
        <v>353.3895986375459</v>
      </c>
      <c r="E134" s="1">
        <f>SUM(B6:B134)</f>
        <v>11826.088061217379</v>
      </c>
      <c r="F134" s="1">
        <f>SUM(C6:C134)</f>
        <v>33761.17016302605</v>
      </c>
      <c r="G134" s="1">
        <f>SUM(D6:D134)</f>
        <v>45587.25822424334</v>
      </c>
    </row>
    <row r="135" spans="1:7" ht="12.75">
      <c r="A135">
        <v>130</v>
      </c>
      <c r="B135" s="1">
        <f>-PPMT(C1/12,LOOKUP(A6:A365,A6:A365),C3,C2)</f>
        <v>130.70844566131396</v>
      </c>
      <c r="C135" s="1">
        <f>-IPMT(C1/12,LOOKUP(A6:A365,A6:A365),C3,C2)</f>
        <v>222.68115297623189</v>
      </c>
      <c r="D135" s="1">
        <f aca="true" t="shared" si="2" ref="D135:D198">B135+C135</f>
        <v>353.3895986375459</v>
      </c>
      <c r="E135" s="1">
        <f>SUM(B6:B135)</f>
        <v>11956.796506878693</v>
      </c>
      <c r="F135" s="1">
        <f>SUM(C6:C135)</f>
        <v>33983.851316002285</v>
      </c>
      <c r="G135" s="1">
        <f>SUM(D6:D135)</f>
        <v>45940.647822880885</v>
      </c>
    </row>
    <row r="136" spans="1:7" ht="12.75">
      <c r="A136">
        <v>131</v>
      </c>
      <c r="B136" s="1">
        <f>-PPMT(C1/12,LOOKUP(A6:A365,A6:A365),C3,C2)</f>
        <v>131.4709115943383</v>
      </c>
      <c r="C136" s="1">
        <f>-IPMT(C1/12,LOOKUP(A6:A365,A6:A365),C3,C2)</f>
        <v>221.9186870432076</v>
      </c>
      <c r="D136" s="1">
        <f t="shared" si="2"/>
        <v>353.3895986375459</v>
      </c>
      <c r="E136" s="1">
        <f>SUM(B6:B136)</f>
        <v>12088.267418473031</v>
      </c>
      <c r="F136" s="1">
        <f>SUM(C6:C136)</f>
        <v>34205.770003045494</v>
      </c>
      <c r="G136" s="1">
        <f>SUM(D6:D136)</f>
        <v>46294.03742151843</v>
      </c>
    </row>
    <row r="137" spans="1:7" ht="12.75">
      <c r="A137">
        <v>132</v>
      </c>
      <c r="B137" s="1">
        <f>-PPMT(C1/12,LOOKUP(A6:A365,A6:A365),C3,C2)</f>
        <v>132.23782524530526</v>
      </c>
      <c r="C137" s="1">
        <f>-IPMT(C1/12,LOOKUP(A6:A365,A6:A365),C3,C2)</f>
        <v>221.15177339224059</v>
      </c>
      <c r="D137" s="1">
        <f t="shared" si="2"/>
        <v>353.3895986375459</v>
      </c>
      <c r="E137" s="1">
        <f>SUM(B6:B137)</f>
        <v>12220.505243718337</v>
      </c>
      <c r="F137" s="1">
        <f>SUM(C6:C137)</f>
        <v>34426.92177643773</v>
      </c>
      <c r="G137" s="1">
        <f>SUM(D6:D137)</f>
        <v>46647.42702015597</v>
      </c>
    </row>
    <row r="138" spans="1:7" ht="12.75">
      <c r="A138">
        <v>133</v>
      </c>
      <c r="B138" s="1">
        <f>-PPMT(C1/12,LOOKUP(A6:A365,A6:A365),C3,C2)</f>
        <v>133.00921255923623</v>
      </c>
      <c r="C138" s="1">
        <f>-IPMT(C1/12,LOOKUP(A6:A365,A6:A365),C3,C2)</f>
        <v>220.38038607830964</v>
      </c>
      <c r="D138" s="1">
        <f t="shared" si="2"/>
        <v>353.3895986375459</v>
      </c>
      <c r="E138" s="1">
        <f>SUM(B6:B138)</f>
        <v>12353.514456277573</v>
      </c>
      <c r="F138" s="1">
        <f>SUM(C6:C138)</f>
        <v>34647.30216251604</v>
      </c>
      <c r="G138" s="1">
        <f>SUM(D6:D138)</f>
        <v>47000.81661879351</v>
      </c>
    </row>
    <row r="139" spans="1:7" ht="12.75">
      <c r="A139">
        <v>134</v>
      </c>
      <c r="B139" s="1">
        <f>-PPMT(C1/12,LOOKUP(A6:A365,A6:A365),C3,C2)</f>
        <v>133.78509963249843</v>
      </c>
      <c r="C139" s="1">
        <f>-IPMT(C1/12,LOOKUP(A6:A365,A6:A365),C3,C2)</f>
        <v>219.60449900504742</v>
      </c>
      <c r="D139" s="1">
        <f t="shared" si="2"/>
        <v>353.3895986375459</v>
      </c>
      <c r="E139" s="1">
        <f>SUM(B6:B139)</f>
        <v>12487.299555910071</v>
      </c>
      <c r="F139" s="1">
        <f>SUM(C6:C139)</f>
        <v>34866.90666152109</v>
      </c>
      <c r="G139" s="1">
        <f>SUM(D6:D139)</f>
        <v>47354.206217431056</v>
      </c>
    </row>
    <row r="140" spans="1:7" ht="12.75">
      <c r="A140">
        <v>135</v>
      </c>
      <c r="B140" s="1">
        <f>-PPMT(C1/12,LOOKUP(A6:A365,A6:A365),C3,C2)</f>
        <v>134.565512713688</v>
      </c>
      <c r="C140" s="1">
        <f>-IPMT(C1/12,LOOKUP(A6:A365,A6:A365),C3,C2)</f>
        <v>218.82408592385787</v>
      </c>
      <c r="D140" s="1">
        <f t="shared" si="2"/>
        <v>353.3895986375459</v>
      </c>
      <c r="E140" s="1">
        <f>SUM(B6:B140)</f>
        <v>12621.86506862376</v>
      </c>
      <c r="F140" s="1">
        <f>SUM(C6:C140)</f>
        <v>35085.73074744495</v>
      </c>
      <c r="G140" s="1">
        <f>SUM(D6:D140)</f>
        <v>47707.5958160686</v>
      </c>
    </row>
    <row r="141" spans="1:7" ht="12.75">
      <c r="A141">
        <v>136</v>
      </c>
      <c r="B141" s="1">
        <f>-PPMT(C1/12,LOOKUP(A6:A365,A6:A365),C3,C2)</f>
        <v>135.35047820451788</v>
      </c>
      <c r="C141" s="1">
        <f>-IPMT(C1/12,LOOKUP(A6:A365,A6:A365),C3,C2)</f>
        <v>218.039120433028</v>
      </c>
      <c r="D141" s="1">
        <f t="shared" si="2"/>
        <v>353.3895986375459</v>
      </c>
      <c r="E141" s="1">
        <f>SUM(B6:B141)</f>
        <v>12757.215546828278</v>
      </c>
      <c r="F141" s="1">
        <f>SUM(C6:C141)</f>
        <v>35303.76986787798</v>
      </c>
      <c r="G141" s="1">
        <f>SUM(D6:D141)</f>
        <v>48060.98541470614</v>
      </c>
    </row>
    <row r="142" spans="1:7" ht="12.75">
      <c r="A142">
        <v>137</v>
      </c>
      <c r="B142" s="1">
        <f>-PPMT(C1/12,LOOKUP(A6:A365,A6:A365),C3,C2)</f>
        <v>136.14002266071086</v>
      </c>
      <c r="C142" s="1">
        <f>-IPMT(C1/12,LOOKUP(A6:A365,A6:A365),C3,C2)</f>
        <v>217.24957597683496</v>
      </c>
      <c r="D142" s="1">
        <f t="shared" si="2"/>
        <v>353.3895986375458</v>
      </c>
      <c r="E142" s="1">
        <f>SUM(B6:B142)</f>
        <v>12893.35556948899</v>
      </c>
      <c r="F142" s="1">
        <f>SUM(C6:C142)</f>
        <v>35521.01944385481</v>
      </c>
      <c r="G142" s="1">
        <f>SUM(D6:D142)</f>
        <v>48414.375013343684</v>
      </c>
    </row>
    <row r="143" spans="1:7" ht="12.75">
      <c r="A143">
        <v>138</v>
      </c>
      <c r="B143" s="1">
        <f>-PPMT(C1/12,LOOKUP(A6:A365,A6:A365),C3,C2)</f>
        <v>136.93417279289835</v>
      </c>
      <c r="C143" s="1">
        <f>-IPMT(C1/12,LOOKUP(A6:A365,A6:A365),C3,C2)</f>
        <v>216.4554258446475</v>
      </c>
      <c r="D143" s="1">
        <f t="shared" si="2"/>
        <v>353.3895986375459</v>
      </c>
      <c r="E143" s="1">
        <f>SUM(B6:B143)</f>
        <v>13030.289742281888</v>
      </c>
      <c r="F143" s="1">
        <f>SUM(C6:C143)</f>
        <v>35737.47486969946</v>
      </c>
      <c r="G143" s="1">
        <f>SUM(D6:D143)</f>
        <v>48767.76461198123</v>
      </c>
    </row>
    <row r="144" spans="1:7" ht="12.75">
      <c r="A144">
        <v>139</v>
      </c>
      <c r="B144" s="1">
        <f>-PPMT(C1/12,LOOKUP(A6:A365,A6:A365),C3,C2)</f>
        <v>137.7329554675236</v>
      </c>
      <c r="C144" s="1">
        <f>-IPMT(C1/12,LOOKUP(A6:A365,A6:A365),C3,C2)</f>
        <v>215.6566431700223</v>
      </c>
      <c r="D144" s="1">
        <f t="shared" si="2"/>
        <v>353.3895986375459</v>
      </c>
      <c r="E144" s="1">
        <f>SUM(B6:B144)</f>
        <v>13168.022697749411</v>
      </c>
      <c r="F144" s="1">
        <f>SUM(C6:C144)</f>
        <v>35953.13151286948</v>
      </c>
      <c r="G144" s="1">
        <f>SUM(D6:D144)</f>
        <v>49121.15421061877</v>
      </c>
    </row>
    <row r="145" spans="1:7" ht="12.75">
      <c r="A145">
        <v>140</v>
      </c>
      <c r="B145" s="1">
        <f>-PPMT(C1/12,LOOKUP(A6:A365,A6:A365),C3,C2)</f>
        <v>138.53639770775084</v>
      </c>
      <c r="C145" s="1">
        <f>-IPMT(C1/12,LOOKUP(A6:A365,A6:A365),C3,C2)</f>
        <v>214.85320092979507</v>
      </c>
      <c r="D145" s="1">
        <f t="shared" si="2"/>
        <v>353.3895986375459</v>
      </c>
      <c r="E145" s="1">
        <f>SUM(B6:B145)</f>
        <v>13306.559095457162</v>
      </c>
      <c r="F145" s="1">
        <f>SUM(C6:C145)</f>
        <v>36167.98471379927</v>
      </c>
      <c r="G145" s="1">
        <f>SUM(D6:D145)</f>
        <v>49474.54380925631</v>
      </c>
    </row>
    <row r="146" spans="1:7" ht="12.75">
      <c r="A146">
        <v>141</v>
      </c>
      <c r="B146" s="1">
        <f>-PPMT(C1/12,LOOKUP(A6:A365,A6:A365),C3,C2)</f>
        <v>139.34452669437937</v>
      </c>
      <c r="C146" s="1">
        <f>-IPMT(C1/12,LOOKUP(A6:A365,A6:A365),C3,C2)</f>
        <v>214.0450719431665</v>
      </c>
      <c r="D146" s="1">
        <f t="shared" si="2"/>
        <v>353.3895986375459</v>
      </c>
      <c r="E146" s="1">
        <f>SUM(B6:B146)</f>
        <v>13445.903622151542</v>
      </c>
      <c r="F146" s="1">
        <f>SUM(C6:C146)</f>
        <v>36382.02978574244</v>
      </c>
      <c r="G146" s="1">
        <f>SUM(D6:D146)</f>
        <v>49827.933407893855</v>
      </c>
    </row>
    <row r="147" spans="1:7" ht="12.75">
      <c r="A147">
        <v>142</v>
      </c>
      <c r="B147" s="1">
        <f>-PPMT(C1/12,LOOKUP(A6:A365,A6:A365),C3,C2)</f>
        <v>140.15736976676322</v>
      </c>
      <c r="C147" s="1">
        <f>-IPMT(C1/12,LOOKUP(A6:A365,A6:A365),C3,C2)</f>
        <v>213.23222887078265</v>
      </c>
      <c r="D147" s="1">
        <f t="shared" si="2"/>
        <v>353.3895986375459</v>
      </c>
      <c r="E147" s="1">
        <f>SUM(B6:B147)</f>
        <v>13586.060991918304</v>
      </c>
      <c r="F147" s="1">
        <f>SUM(C6:C147)</f>
        <v>36595.26201461322</v>
      </c>
      <c r="G147" s="1">
        <f>SUM(D6:D147)</f>
        <v>50181.3230065314</v>
      </c>
    </row>
    <row r="148" spans="1:7" ht="12.75">
      <c r="A148">
        <v>143</v>
      </c>
      <c r="B148" s="1">
        <f>-PPMT(C1/12,LOOKUP(A6:A365,A6:A365),C3,C2)</f>
        <v>140.97495442373602</v>
      </c>
      <c r="C148" s="1">
        <f>-IPMT(C1/12,LOOKUP(A6:A365,A6:A365),C3,C2)</f>
        <v>212.41464421380985</v>
      </c>
      <c r="D148" s="1">
        <f t="shared" si="2"/>
        <v>353.3895986375459</v>
      </c>
      <c r="E148" s="1">
        <f>SUM(B6:B148)</f>
        <v>13727.035946342041</v>
      </c>
      <c r="F148" s="1">
        <f>SUM(C6:C148)</f>
        <v>36807.676658827026</v>
      </c>
      <c r="G148" s="1">
        <f>SUM(D6:D148)</f>
        <v>50534.71260516894</v>
      </c>
    </row>
    <row r="149" spans="1:7" ht="12.75">
      <c r="A149">
        <v>144</v>
      </c>
      <c r="B149" s="1">
        <f>-PPMT(C1/12,LOOKUP(A6:A365,A6:A365),C3,C2)</f>
        <v>141.79730832454115</v>
      </c>
      <c r="C149" s="1">
        <f>-IPMT(C1/12,LOOKUP(A6:A365,A6:A365),C3,C2)</f>
        <v>211.5922903130047</v>
      </c>
      <c r="D149" s="1">
        <f t="shared" si="2"/>
        <v>353.3895986375459</v>
      </c>
      <c r="E149" s="1">
        <f>SUM(B6:B149)</f>
        <v>13868.833254666582</v>
      </c>
      <c r="F149" s="1">
        <f>SUM(C6:C149)</f>
        <v>37019.26894914003</v>
      </c>
      <c r="G149" s="1">
        <f>SUM(D6:D149)</f>
        <v>50888.102203806484</v>
      </c>
    </row>
    <row r="150" spans="1:7" ht="12.75">
      <c r="A150">
        <v>145</v>
      </c>
      <c r="B150" s="1">
        <f>-PPMT(C1/12,LOOKUP(A6:A365,A6:A365),C3,C2)</f>
        <v>142.62445928976766</v>
      </c>
      <c r="C150" s="1">
        <f>-IPMT(C1/12,LOOKUP(A6:A365,A6:A365),C3,C2)</f>
        <v>210.76513934777822</v>
      </c>
      <c r="D150" s="1">
        <f t="shared" si="2"/>
        <v>353.3895986375459</v>
      </c>
      <c r="E150" s="1">
        <f>SUM(B6:B150)</f>
        <v>14011.45771395635</v>
      </c>
      <c r="F150" s="1">
        <f>SUM(C6:C150)</f>
        <v>37230.03408848781</v>
      </c>
      <c r="G150" s="1">
        <f>SUM(D6:D150)</f>
        <v>51241.49180244403</v>
      </c>
    </row>
    <row r="151" spans="1:7" ht="12.75">
      <c r="A151">
        <v>146</v>
      </c>
      <c r="B151" s="1">
        <f>-PPMT(C1/12,LOOKUP(A6:A365,A6:A365),C3,C2)</f>
        <v>143.45643530229128</v>
      </c>
      <c r="C151" s="1">
        <f>-IPMT(C1/12,LOOKUP(A6:A365,A6:A365),C3,C2)</f>
        <v>209.9331633352546</v>
      </c>
      <c r="D151" s="1">
        <f t="shared" si="2"/>
        <v>353.3895986375459</v>
      </c>
      <c r="E151" s="1">
        <f>SUM(B6:B151)</f>
        <v>14154.91414925864</v>
      </c>
      <c r="F151" s="1">
        <f>SUM(C6:C151)</f>
        <v>37439.967251823065</v>
      </c>
      <c r="G151" s="1">
        <f>SUM(D6:D151)</f>
        <v>51594.88140108157</v>
      </c>
    </row>
    <row r="152" spans="1:7" ht="12.75">
      <c r="A152">
        <v>147</v>
      </c>
      <c r="B152" s="1">
        <f>-PPMT(C1/12,LOOKUP(A6:A365,A6:A365),C3,C2)</f>
        <v>144.29326450822134</v>
      </c>
      <c r="C152" s="1">
        <f>-IPMT(C1/12,LOOKUP(A6:A365,A6:A365),C3,C2)</f>
        <v>209.0963341293245</v>
      </c>
      <c r="D152" s="1">
        <f t="shared" si="2"/>
        <v>353.3895986375459</v>
      </c>
      <c r="E152" s="1">
        <f>SUM(B6:B152)</f>
        <v>14299.207413766862</v>
      </c>
      <c r="F152" s="1">
        <f>SUM(C6:C152)</f>
        <v>37649.06358595239</v>
      </c>
      <c r="G152" s="1">
        <f>SUM(D6:D152)</f>
        <v>51948.27099971911</v>
      </c>
    </row>
    <row r="153" spans="1:7" ht="12.75">
      <c r="A153">
        <v>148</v>
      </c>
      <c r="B153" s="1">
        <f>-PPMT(C1/12,LOOKUP(A6:A365,A6:A365),C3,C2)</f>
        <v>145.1349752178526</v>
      </c>
      <c r="C153" s="1">
        <f>-IPMT(C1/12,LOOKUP(A6:A365,A6:A365),C3,C2)</f>
        <v>208.2546234196932</v>
      </c>
      <c r="D153" s="1">
        <f t="shared" si="2"/>
        <v>353.38959863754576</v>
      </c>
      <c r="E153" s="1">
        <f>SUM(B6:B153)</f>
        <v>14444.342388984714</v>
      </c>
      <c r="F153" s="1">
        <f>SUM(C6:C153)</f>
        <v>37857.31820937208</v>
      </c>
      <c r="G153" s="1">
        <f>SUM(D6:D153)</f>
        <v>52301.660598356655</v>
      </c>
    </row>
    <row r="154" spans="1:7" ht="12.75">
      <c r="A154">
        <v>149</v>
      </c>
      <c r="B154" s="1">
        <f>-PPMT(C1/12,LOOKUP(A6:A365,A6:A365),C3,C2)</f>
        <v>145.98159590662343</v>
      </c>
      <c r="C154" s="1">
        <f>-IPMT(C1/12,LOOKUP(A6:A365,A6:A365),C3,C2)</f>
        <v>207.40800273092245</v>
      </c>
      <c r="D154" s="1">
        <f t="shared" si="2"/>
        <v>353.3895986375459</v>
      </c>
      <c r="E154" s="1">
        <f>SUM(B6:B154)</f>
        <v>14590.323984891338</v>
      </c>
      <c r="F154" s="1">
        <f>SUM(C6:C154)</f>
        <v>38064.72621210301</v>
      </c>
      <c r="G154" s="1">
        <f>SUM(D6:D154)</f>
        <v>52655.0501969942</v>
      </c>
    </row>
    <row r="155" spans="1:7" ht="12.75">
      <c r="A155">
        <v>150</v>
      </c>
      <c r="B155" s="1">
        <f>-PPMT(C1/12,LOOKUP(A6:A365,A6:A365),C3,C2)</f>
        <v>146.83315521607875</v>
      </c>
      <c r="C155" s="1">
        <f>-IPMT(C1/12,LOOKUP(A6:A365,A6:A365),C3,C2)</f>
        <v>206.55644342146718</v>
      </c>
      <c r="D155" s="1">
        <f t="shared" si="2"/>
        <v>353.38959863754593</v>
      </c>
      <c r="E155" s="1">
        <f>SUM(B6:B155)</f>
        <v>14737.157140107416</v>
      </c>
      <c r="F155" s="1">
        <f>SUM(C6:C155)</f>
        <v>38271.282655524476</v>
      </c>
      <c r="G155" s="1">
        <f>SUM(D6:D155)</f>
        <v>53008.43979563174</v>
      </c>
    </row>
    <row r="156" spans="1:7" ht="12.75">
      <c r="A156">
        <v>151</v>
      </c>
      <c r="B156" s="1">
        <f>-PPMT(C1/12,LOOKUP(A6:A365,A6:A365),C3,C2)</f>
        <v>147.6896819548392</v>
      </c>
      <c r="C156" s="1">
        <f>-IPMT(C1/12,LOOKUP(A6:A365,A6:A365),C3,C2)</f>
        <v>205.69991668270674</v>
      </c>
      <c r="D156" s="1">
        <f t="shared" si="2"/>
        <v>353.38959863754593</v>
      </c>
      <c r="E156" s="1">
        <f>SUM(B6:B156)</f>
        <v>14884.846822062254</v>
      </c>
      <c r="F156" s="1">
        <f>SUM(C6:C156)</f>
        <v>38476.982572207184</v>
      </c>
      <c r="G156" s="1">
        <f>SUM(D6:D156)</f>
        <v>53361.82939426928</v>
      </c>
    </row>
    <row r="157" spans="1:7" ht="12.75">
      <c r="A157">
        <v>152</v>
      </c>
      <c r="B157" s="1">
        <f>-PPMT(C1/12,LOOKUP(A6:A365,A6:A365),C3,C2)</f>
        <v>148.55120509957575</v>
      </c>
      <c r="C157" s="1">
        <f>-IPMT(C1/12,LOOKUP(A6:A365,A6:A365),C3,C2)</f>
        <v>204.83839353797012</v>
      </c>
      <c r="D157" s="1">
        <f t="shared" si="2"/>
        <v>353.3895986375459</v>
      </c>
      <c r="E157" s="1">
        <f>SUM(B6:B157)</f>
        <v>15033.39802716183</v>
      </c>
      <c r="F157" s="1">
        <f>SUM(C6:C157)</f>
        <v>38681.82096574515</v>
      </c>
      <c r="G157" s="1">
        <f>SUM(D6:D157)</f>
        <v>53715.218992906826</v>
      </c>
    </row>
    <row r="158" spans="1:7" ht="12.75">
      <c r="A158">
        <v>153</v>
      </c>
      <c r="B158" s="1">
        <f>-PPMT(C1/12,LOOKUP(A6:A365,A6:A365),C3,C2)</f>
        <v>149.41775379598994</v>
      </c>
      <c r="C158" s="1">
        <f>-IPMT(C1/12,LOOKUP(A6:A365,A6:A365),C3,C2)</f>
        <v>203.97184484155594</v>
      </c>
      <c r="D158" s="1">
        <f t="shared" si="2"/>
        <v>353.3895986375459</v>
      </c>
      <c r="E158" s="1">
        <f>SUM(B6:B158)</f>
        <v>15182.815780957819</v>
      </c>
      <c r="F158" s="1">
        <f>SUM(C6:C158)</f>
        <v>38885.79281058671</v>
      </c>
      <c r="G158" s="1">
        <f>SUM(D6:D158)</f>
        <v>54068.60859154437</v>
      </c>
    </row>
    <row r="159" spans="1:7" ht="12.75">
      <c r="A159">
        <v>154</v>
      </c>
      <c r="B159" s="1">
        <f>-PPMT(C1/12,LOOKUP(A6:A365,A6:A365),C3,C2)</f>
        <v>150.28935735979988</v>
      </c>
      <c r="C159" s="1">
        <f>-IPMT(C1/12,LOOKUP(A6:A365,A6:A365),C3,C2)</f>
        <v>203.10024127774602</v>
      </c>
      <c r="D159" s="1">
        <f t="shared" si="2"/>
        <v>353.3895986375459</v>
      </c>
      <c r="E159" s="1">
        <f>SUM(B6:B159)</f>
        <v>15333.105138317618</v>
      </c>
      <c r="F159" s="1">
        <f>SUM(C6:C159)</f>
        <v>39088.893051864456</v>
      </c>
      <c r="G159" s="1">
        <f>SUM(D6:D159)</f>
        <v>54421.99819018191</v>
      </c>
    </row>
    <row r="160" spans="1:7" ht="12.75">
      <c r="A160">
        <v>155</v>
      </c>
      <c r="B160" s="1">
        <f>-PPMT(C1/12,LOOKUP(A6:A365,A6:A365),C3,C2)</f>
        <v>151.16604527773205</v>
      </c>
      <c r="C160" s="1">
        <f>-IPMT(C1/12,LOOKUP(A6:A365,A6:A365),C3,C2)</f>
        <v>202.2235533598138</v>
      </c>
      <c r="D160" s="1">
        <f t="shared" si="2"/>
        <v>353.3895986375459</v>
      </c>
      <c r="E160" s="1">
        <f>SUM(B6:B160)</f>
        <v>15484.27118359535</v>
      </c>
      <c r="F160" s="1">
        <f>SUM(C6:C160)</f>
        <v>39291.11660522427</v>
      </c>
      <c r="G160" s="1">
        <f>SUM(D6:D160)</f>
        <v>54775.387788819455</v>
      </c>
    </row>
    <row r="161" spans="1:7" ht="12.75">
      <c r="A161">
        <v>156</v>
      </c>
      <c r="B161" s="1">
        <f>-PPMT(C1/12,LOOKUP(A6:A365,A6:A365),C3,C2)</f>
        <v>152.04784720851882</v>
      </c>
      <c r="C161" s="1">
        <f>-IPMT(C1/12,LOOKUP(A6:A365,A6:A365),C3,C2)</f>
        <v>201.34175142902708</v>
      </c>
      <c r="D161" s="1">
        <f t="shared" si="2"/>
        <v>353.3895986375459</v>
      </c>
      <c r="E161" s="1">
        <f>SUM(B6:B161)</f>
        <v>15636.31903080387</v>
      </c>
      <c r="F161" s="1">
        <f>SUM(C6:C161)</f>
        <v>39492.4583566533</v>
      </c>
      <c r="G161" s="1">
        <f>SUM(D6:D161)</f>
        <v>55128.777387457</v>
      </c>
    </row>
    <row r="162" spans="1:7" ht="12.75">
      <c r="A162">
        <v>157</v>
      </c>
      <c r="B162" s="1">
        <f>-PPMT(C1/12,LOOKUP(A6:A365,A6:A365),C3,C2)</f>
        <v>152.93479298390184</v>
      </c>
      <c r="C162" s="1">
        <f>-IPMT(C1/12,LOOKUP(A6:A365,A6:A365),C3,C2)</f>
        <v>200.45480565364403</v>
      </c>
      <c r="D162" s="1">
        <f t="shared" si="2"/>
        <v>353.3895986375459</v>
      </c>
      <c r="E162" s="1">
        <f>SUM(B6:B162)</f>
        <v>15789.253823787772</v>
      </c>
      <c r="F162" s="1">
        <f>SUM(C6:C162)</f>
        <v>39692.91316230694</v>
      </c>
      <c r="G162" s="1">
        <f>SUM(D6:D162)</f>
        <v>55482.16698609454</v>
      </c>
    </row>
    <row r="163" spans="1:7" ht="12.75">
      <c r="A163">
        <v>158</v>
      </c>
      <c r="B163" s="1">
        <f>-PPMT(C1/12,LOOKUP(A6:A365,A6:A365),C3,C2)</f>
        <v>153.82691260964128</v>
      </c>
      <c r="C163" s="1">
        <f>-IPMT(C1/12,LOOKUP(A6:A365,A6:A365),C3,C2)</f>
        <v>199.56268602790456</v>
      </c>
      <c r="D163" s="1">
        <f t="shared" si="2"/>
        <v>353.3895986375459</v>
      </c>
      <c r="E163" s="1">
        <f>SUM(B6:B163)</f>
        <v>15943.080736397415</v>
      </c>
      <c r="F163" s="1">
        <f>SUM(C6:C163)</f>
        <v>39892.47584833485</v>
      </c>
      <c r="G163" s="1">
        <f>SUM(D6:D163)</f>
        <v>55835.55658473208</v>
      </c>
    </row>
    <row r="164" spans="1:7" ht="12.75">
      <c r="A164">
        <v>159</v>
      </c>
      <c r="B164" s="1">
        <f>-PPMT(C1/12,LOOKUP(A6:A365,A6:A365),C3,C2)</f>
        <v>154.72423626653082</v>
      </c>
      <c r="C164" s="1">
        <f>-IPMT(C1/12,LOOKUP(A6:A365,A6:A365),C3,C2)</f>
        <v>198.66536237101505</v>
      </c>
      <c r="D164" s="1">
        <f t="shared" si="2"/>
        <v>353.3895986375459</v>
      </c>
      <c r="E164" s="1">
        <f>SUM(B6:B164)</f>
        <v>16097.804972663946</v>
      </c>
      <c r="F164" s="1">
        <f>SUM(C6:C164)</f>
        <v>40091.141210705864</v>
      </c>
      <c r="G164" s="1">
        <f>SUM(D6:D164)</f>
        <v>56188.946183369626</v>
      </c>
    </row>
    <row r="165" spans="1:7" ht="12.75">
      <c r="A165">
        <v>160</v>
      </c>
      <c r="B165" s="1">
        <f>-PPMT(C1/12,LOOKUP(A6:A365,A6:A365),C3,C2)</f>
        <v>155.62679431141896</v>
      </c>
      <c r="C165" s="1">
        <f>-IPMT(C1/12,LOOKUP(A6:A365,A6:A365),C3,C2)</f>
        <v>197.7628043261269</v>
      </c>
      <c r="D165" s="1">
        <f t="shared" si="2"/>
        <v>353.3895986375459</v>
      </c>
      <c r="E165" s="1">
        <f>SUM(B6:B165)</f>
        <v>16253.431766975365</v>
      </c>
      <c r="F165" s="1">
        <f>SUM(C6:C165)</f>
        <v>40288.90401503199</v>
      </c>
      <c r="G165" s="1">
        <f>SUM(D6:D165)</f>
        <v>56542.33578200717</v>
      </c>
    </row>
    <row r="166" spans="1:7" ht="12.75">
      <c r="A166">
        <v>161</v>
      </c>
      <c r="B166" s="1">
        <f>-PPMT(C1/12,LOOKUP(A6:A365,A6:A365),C3,C2)</f>
        <v>156.53461727823554</v>
      </c>
      <c r="C166" s="1">
        <f>-IPMT(C1/12,LOOKUP(A6:A365,A6:A365),C3,C2)</f>
        <v>196.85498135931033</v>
      </c>
      <c r="D166" s="1">
        <f t="shared" si="2"/>
        <v>353.3895986375459</v>
      </c>
      <c r="E166" s="1">
        <f>SUM(B6:B166)</f>
        <v>16409.9663842536</v>
      </c>
      <c r="F166" s="1">
        <f>SUM(C6:C166)</f>
        <v>40485.758996391305</v>
      </c>
      <c r="G166" s="1">
        <f>SUM(D6:D166)</f>
        <v>56895.72538064471</v>
      </c>
    </row>
    <row r="167" spans="1:7" ht="12.75">
      <c r="A167">
        <v>162</v>
      </c>
      <c r="B167" s="1">
        <f>-PPMT(C1/12,LOOKUP(A6:A365,A6:A365),C3,C2)</f>
        <v>157.4477358790253</v>
      </c>
      <c r="C167" s="1">
        <f>-IPMT(C1/12,LOOKUP(A6:A365,A6:A365),C3,C2)</f>
        <v>195.9418627585206</v>
      </c>
      <c r="D167" s="1">
        <f t="shared" si="2"/>
        <v>353.3895986375459</v>
      </c>
      <c r="E167" s="1">
        <f>SUM(B6:B167)</f>
        <v>16567.414120132624</v>
      </c>
      <c r="F167" s="1">
        <f>SUM(C6:C167)</f>
        <v>40681.70085914982</v>
      </c>
      <c r="G167" s="1">
        <f>SUM(D6:D167)</f>
        <v>57249.114979282254</v>
      </c>
    </row>
    <row r="168" spans="1:7" ht="12.75">
      <c r="A168">
        <v>163</v>
      </c>
      <c r="B168" s="1">
        <f>-PPMT(C1/12,LOOKUP(A6:A365,A6:A365),C3,C2)</f>
        <v>158.36618100498626</v>
      </c>
      <c r="C168" s="1">
        <f>-IPMT(C1/12,LOOKUP(A6:A365,A6:A365),C3,C2)</f>
        <v>195.02341763255959</v>
      </c>
      <c r="D168" s="1">
        <f t="shared" si="2"/>
        <v>353.3895986375459</v>
      </c>
      <c r="E168" s="1">
        <f>SUM(B6:B168)</f>
        <v>16725.78030113761</v>
      </c>
      <c r="F168" s="1">
        <f>SUM(C6:C168)</f>
        <v>40876.724276782385</v>
      </c>
      <c r="G168" s="1">
        <f>SUM(D6:D168)</f>
        <v>57602.5045779198</v>
      </c>
    </row>
    <row r="169" spans="1:7" ht="12.75">
      <c r="A169">
        <v>164</v>
      </c>
      <c r="B169" s="1">
        <f>-PPMT(C1/12,LOOKUP(A6:A365,A6:A365),C3,C2)</f>
        <v>159.28998372751533</v>
      </c>
      <c r="C169" s="1">
        <f>-IPMT(C1/12,LOOKUP(A6:A365,A6:A365),C3,C2)</f>
        <v>194.09961491003054</v>
      </c>
      <c r="D169" s="1">
        <f t="shared" si="2"/>
        <v>353.3895986375459</v>
      </c>
      <c r="E169" s="1">
        <f>SUM(B6:B169)</f>
        <v>16885.070284865124</v>
      </c>
      <c r="F169" s="1">
        <f>SUM(C6:C169)</f>
        <v>41070.82389169242</v>
      </c>
      <c r="G169" s="1">
        <f>SUM(D6:D169)</f>
        <v>57955.89417655734</v>
      </c>
    </row>
    <row r="170" spans="1:7" ht="12.75">
      <c r="A170">
        <v>165</v>
      </c>
      <c r="B170" s="1">
        <f>-PPMT(C1/12,LOOKUP(A6:A365,A6:A365),C3,C2)</f>
        <v>160.21917529925918</v>
      </c>
      <c r="C170" s="1">
        <f>-IPMT(C1/12,LOOKUP(A6:A365,A6:A365),C3,C2)</f>
        <v>193.17042333828672</v>
      </c>
      <c r="D170" s="1">
        <f t="shared" si="2"/>
        <v>353.3895986375459</v>
      </c>
      <c r="E170" s="1">
        <f>SUM(B6:B170)</f>
        <v>17045.289460164382</v>
      </c>
      <c r="F170" s="1">
        <f>SUM(C6:C170)</f>
        <v>41263.9943150307</v>
      </c>
      <c r="G170" s="1">
        <f>SUM(D6:D170)</f>
        <v>58309.28377519488</v>
      </c>
    </row>
    <row r="171" spans="1:7" ht="12.75">
      <c r="A171">
        <v>166</v>
      </c>
      <c r="B171" s="1">
        <f>-PPMT(C1/12,LOOKUP(A6:A365,A6:A365),C3,C2)</f>
        <v>161.1537871551715</v>
      </c>
      <c r="C171" s="1">
        <f>-IPMT(C1/12,LOOKUP(A6:A365,A6:A365),C3,C2)</f>
        <v>192.23581148237437</v>
      </c>
      <c r="D171" s="1">
        <f t="shared" si="2"/>
        <v>353.3895986375459</v>
      </c>
      <c r="E171" s="1">
        <f>SUM(B6:B171)</f>
        <v>17206.443247319552</v>
      </c>
      <c r="F171" s="1">
        <f>SUM(C6:C171)</f>
        <v>41456.23012651307</v>
      </c>
      <c r="G171" s="1">
        <f>SUM(D6:D171)</f>
        <v>58662.673373832426</v>
      </c>
    </row>
    <row r="172" spans="1:7" ht="12.75">
      <c r="A172">
        <v>167</v>
      </c>
      <c r="B172" s="1">
        <f>-PPMT(C1/12,LOOKUP(A6:A365,A6:A365),C3,C2)</f>
        <v>162.0938509135767</v>
      </c>
      <c r="C172" s="1">
        <f>-IPMT(C1/12,LOOKUP(A6:A365,A6:A365),C3,C2)</f>
        <v>191.29574772396919</v>
      </c>
      <c r="D172" s="1">
        <f t="shared" si="2"/>
        <v>353.3895986375459</v>
      </c>
      <c r="E172" s="1">
        <f>SUM(B6:B172)</f>
        <v>17368.53709823313</v>
      </c>
      <c r="F172" s="1">
        <f>SUM(C6:C172)</f>
        <v>41647.52587423704</v>
      </c>
      <c r="G172" s="1">
        <f>SUM(D6:D172)</f>
        <v>59016.06297246997</v>
      </c>
    </row>
    <row r="173" spans="1:7" ht="12.75">
      <c r="A173">
        <v>168</v>
      </c>
      <c r="B173" s="1">
        <f>-PPMT(C1/12,LOOKUP(A6:A365,A6:A365),C3,C2)</f>
        <v>163.0393983772392</v>
      </c>
      <c r="C173" s="1">
        <f>-IPMT(C1/12,LOOKUP(A6:A365,A6:A365),C3,C2)</f>
        <v>190.35020026030665</v>
      </c>
      <c r="D173" s="1">
        <f t="shared" si="2"/>
        <v>353.3895986375459</v>
      </c>
      <c r="E173" s="1">
        <f>SUM(B6:B173)</f>
        <v>17531.576496610367</v>
      </c>
      <c r="F173" s="1">
        <f>SUM(C6:C173)</f>
        <v>41837.87607449735</v>
      </c>
      <c r="G173" s="1">
        <f>SUM(D6:D173)</f>
        <v>59369.45257110751</v>
      </c>
    </row>
    <row r="174" spans="1:7" ht="12.75">
      <c r="A174">
        <v>169</v>
      </c>
      <c r="B174" s="1">
        <f>-PPMT(C1/12,LOOKUP(A6:A365,A6:A365),C3,C2)</f>
        <v>163.9904615344398</v>
      </c>
      <c r="C174" s="1">
        <f>-IPMT(C1/12,LOOKUP(A6:A365,A6:A365),C3,C2)</f>
        <v>189.39913710310609</v>
      </c>
      <c r="D174" s="1">
        <f t="shared" si="2"/>
        <v>353.3895986375459</v>
      </c>
      <c r="E174" s="1">
        <f>SUM(B6:B174)</f>
        <v>17695.566958144806</v>
      </c>
      <c r="F174" s="1">
        <f>SUM(C6:C174)</f>
        <v>42027.275211600456</v>
      </c>
      <c r="G174" s="1">
        <f>SUM(D6:D174)</f>
        <v>59722.842169745054</v>
      </c>
    </row>
    <row r="175" spans="1:7" ht="12.75">
      <c r="A175">
        <v>170</v>
      </c>
      <c r="B175" s="1">
        <f>-PPMT(C1/12,LOOKUP(A6:A365,A6:A365),C3,C2)</f>
        <v>164.94707256005734</v>
      </c>
      <c r="C175" s="1">
        <f>-IPMT(C1/12,LOOKUP(A6:A365,A6:A365),C3,C2)</f>
        <v>188.44252607748854</v>
      </c>
      <c r="D175" s="1">
        <f t="shared" si="2"/>
        <v>353.3895986375459</v>
      </c>
      <c r="E175" s="1">
        <f>SUM(B6:B175)</f>
        <v>17860.514030704864</v>
      </c>
      <c r="F175" s="1">
        <f>SUM(C6:C175)</f>
        <v>42215.717737677944</v>
      </c>
      <c r="G175" s="1">
        <f>SUM(D6:D175)</f>
        <v>60076.2317683826</v>
      </c>
    </row>
    <row r="176" spans="1:7" ht="12.75">
      <c r="A176">
        <v>171</v>
      </c>
      <c r="B176" s="1">
        <f>-PPMT(C1/12,LOOKUP(A6:A365,A6:A365),C3,C2)</f>
        <v>165.90926381665767</v>
      </c>
      <c r="C176" s="1">
        <f>-IPMT(C1/12,LOOKUP(A6:A365,A6:A365),C3,C2)</f>
        <v>187.4803348208882</v>
      </c>
      <c r="D176" s="1">
        <f t="shared" si="2"/>
        <v>353.3895986375459</v>
      </c>
      <c r="E176" s="1">
        <f>SUM(B6:B176)</f>
        <v>18026.423294521523</v>
      </c>
      <c r="F176" s="1">
        <f>SUM(C6:C176)</f>
        <v>42403.19807249883</v>
      </c>
      <c r="G176" s="1">
        <f>SUM(D6:D176)</f>
        <v>60429.62136702014</v>
      </c>
    </row>
    <row r="177" spans="1:7" ht="12.75">
      <c r="A177">
        <v>172</v>
      </c>
      <c r="B177" s="1">
        <f>-PPMT(C1/12,LOOKUP(A6:A365,A6:A365),C3,C2)</f>
        <v>166.8770678555882</v>
      </c>
      <c r="C177" s="1">
        <f>-IPMT(C1/12,LOOKUP(A6:A365,A6:A365),C3,C2)</f>
        <v>186.5125307819577</v>
      </c>
      <c r="D177" s="1">
        <f t="shared" si="2"/>
        <v>353.3895986375459</v>
      </c>
      <c r="E177" s="1">
        <f>SUM(B6:B177)</f>
        <v>18193.30036237711</v>
      </c>
      <c r="F177" s="1">
        <f>SUM(C6:C177)</f>
        <v>42589.710603280786</v>
      </c>
      <c r="G177" s="1">
        <f>SUM(D6:D177)</f>
        <v>60783.01096565768</v>
      </c>
    </row>
    <row r="178" spans="1:7" ht="12.75">
      <c r="A178">
        <v>173</v>
      </c>
      <c r="B178" s="1">
        <f>-PPMT(C1/12,LOOKUP(A6:A365,A6:A365),C3,C2)</f>
        <v>167.8505174180791</v>
      </c>
      <c r="C178" s="1">
        <f>-IPMT(C1/12,LOOKUP(A6:A365,A6:A365),C3,C2)</f>
        <v>185.53908121946677</v>
      </c>
      <c r="D178" s="1">
        <f t="shared" si="2"/>
        <v>353.3895986375459</v>
      </c>
      <c r="E178" s="1">
        <f>SUM(B6:B178)</f>
        <v>18361.15087979519</v>
      </c>
      <c r="F178" s="1">
        <f>SUM(C6:C178)</f>
        <v>42775.24968450025</v>
      </c>
      <c r="G178" s="1">
        <f>SUM(D6:D178)</f>
        <v>61136.400564295225</v>
      </c>
    </row>
    <row r="179" spans="1:7" ht="12.75">
      <c r="A179">
        <v>174</v>
      </c>
      <c r="B179" s="1">
        <f>-PPMT(C1/12,LOOKUP(A6:A365,A6:A365),C3,C2)</f>
        <v>168.82964543635123</v>
      </c>
      <c r="C179" s="1">
        <f>-IPMT(C1/12,LOOKUP(A6:A365,A6:A365),C3,C2)</f>
        <v>184.55995320119462</v>
      </c>
      <c r="D179" s="1">
        <f t="shared" si="2"/>
        <v>353.3895986375459</v>
      </c>
      <c r="E179" s="1">
        <f>SUM(B6:B179)</f>
        <v>18529.980525231542</v>
      </c>
      <c r="F179" s="1">
        <f>SUM(C6:C179)</f>
        <v>42959.809637701444</v>
      </c>
      <c r="G179" s="1">
        <f>SUM(D6:D179)</f>
        <v>61489.79016293277</v>
      </c>
    </row>
    <row r="180" spans="1:7" ht="12.75">
      <c r="A180">
        <v>175</v>
      </c>
      <c r="B180" s="1">
        <f>-PPMT(C1/12,LOOKUP(A6:A365,A6:A365),C3,C2)</f>
        <v>169.81448503472993</v>
      </c>
      <c r="C180" s="1">
        <f>-IPMT(C1/12,LOOKUP(A6:A365,A6:A365),C3,C2)</f>
        <v>183.57511360281592</v>
      </c>
      <c r="D180" s="1">
        <f t="shared" si="2"/>
        <v>353.3895986375459</v>
      </c>
      <c r="E180" s="1">
        <f>SUM(B6:B180)</f>
        <v>18699.795010266273</v>
      </c>
      <c r="F180" s="1">
        <f>SUM(C6:C180)</f>
        <v>43143.384751304264</v>
      </c>
      <c r="G180" s="1">
        <f>SUM(D6:D180)</f>
        <v>61843.17976157031</v>
      </c>
    </row>
    <row r="181" spans="1:7" ht="12.75">
      <c r="A181">
        <v>176</v>
      </c>
      <c r="B181" s="1">
        <f>-PPMT(C1/12,LOOKUP(A6:A365,A6:A365),C3,C2)</f>
        <v>170.80506953076588</v>
      </c>
      <c r="C181" s="1">
        <f>-IPMT(C1/12,LOOKUP(A6:A365,A6:A365),C3,C2)</f>
        <v>182.58452910678002</v>
      </c>
      <c r="D181" s="1">
        <f t="shared" si="2"/>
        <v>353.3895986375459</v>
      </c>
      <c r="E181" s="1">
        <f>SUM(B6:B181)</f>
        <v>18870.600079797037</v>
      </c>
      <c r="F181" s="1">
        <f>SUM(C6:C181)</f>
        <v>43325.969280411045</v>
      </c>
      <c r="G181" s="1">
        <f>SUM(D6:D181)</f>
        <v>62196.56936020785</v>
      </c>
    </row>
    <row r="182" spans="1:7" ht="12.75">
      <c r="A182">
        <v>177</v>
      </c>
      <c r="B182" s="1">
        <f>-PPMT(C1/12,LOOKUP(A6:A365,A6:A365),C3,C2)</f>
        <v>171.801432436362</v>
      </c>
      <c r="C182" s="1">
        <f>-IPMT(C1/12,LOOKUP(A6:A365,A6:A365),C3,C2)</f>
        <v>181.58816620118384</v>
      </c>
      <c r="D182" s="1">
        <f t="shared" si="2"/>
        <v>353.3895986375459</v>
      </c>
      <c r="E182" s="1">
        <f>SUM(B6:B182)</f>
        <v>19042.4015122334</v>
      </c>
      <c r="F182" s="1">
        <f>SUM(C6:C182)</f>
        <v>43507.55744661223</v>
      </c>
      <c r="G182" s="1">
        <f>SUM(D6:D182)</f>
        <v>62549.9589588454</v>
      </c>
    </row>
    <row r="183" spans="1:7" ht="12.75">
      <c r="A183">
        <v>178</v>
      </c>
      <c r="B183" s="1">
        <f>-PPMT(C1/12,LOOKUP(A6:A365,A6:A365),C3,C2)</f>
        <v>172.80360745890746</v>
      </c>
      <c r="C183" s="1">
        <f>-IPMT(C1/12,LOOKUP(A6:A365,A6:A365),C3,C2)</f>
        <v>180.58599117863844</v>
      </c>
      <c r="D183" s="1">
        <f t="shared" si="2"/>
        <v>353.3895986375459</v>
      </c>
      <c r="E183" s="1">
        <f>SUM(B6:B183)</f>
        <v>19215.205119692306</v>
      </c>
      <c r="F183" s="1">
        <f>SUM(C6:C183)</f>
        <v>43688.143437790866</v>
      </c>
      <c r="G183" s="1">
        <f>SUM(D6:D183)</f>
        <v>62903.34855748294</v>
      </c>
    </row>
    <row r="184" spans="1:7" ht="12.75">
      <c r="A184">
        <v>179</v>
      </c>
      <c r="B184" s="1">
        <f>-PPMT(C1/12,LOOKUP(A6:A365,A6:A365),C3,C2)</f>
        <v>173.81162850241776</v>
      </c>
      <c r="C184" s="1">
        <f>-IPMT(C1/12,LOOKUP(A6:A365,A6:A365),C3,C2)</f>
        <v>179.5779701351281</v>
      </c>
      <c r="D184" s="1">
        <f t="shared" si="2"/>
        <v>353.3895986375459</v>
      </c>
      <c r="E184" s="1">
        <f>SUM(B6:B184)</f>
        <v>19389.016748194725</v>
      </c>
      <c r="F184" s="1">
        <f>SUM(C6:C184)</f>
        <v>43867.721407925994</v>
      </c>
      <c r="G184" s="1">
        <f>SUM(D6:D184)</f>
        <v>63256.73815612048</v>
      </c>
    </row>
    <row r="185" spans="1:7" ht="12.75">
      <c r="A185">
        <v>180</v>
      </c>
      <c r="B185" s="1">
        <f>-PPMT(C1/12,LOOKUP(A6:A365,A6:A365),C3,C2)</f>
        <v>174.82552966868187</v>
      </c>
      <c r="C185" s="1">
        <f>-IPMT(C1/12,LOOKUP(A6:A365,A6:A365),C3,C2)</f>
        <v>178.564068968864</v>
      </c>
      <c r="D185" s="1">
        <f t="shared" si="2"/>
        <v>353.3895986375459</v>
      </c>
      <c r="E185" s="1">
        <f>SUM(B6:B185)</f>
        <v>19563.842277863405</v>
      </c>
      <c r="F185" s="1">
        <f>SUM(C6:C185)</f>
        <v>44046.28547689486</v>
      </c>
      <c r="G185" s="1">
        <f>SUM(D6:D185)</f>
        <v>63610.127754758025</v>
      </c>
    </row>
    <row r="186" spans="1:7" ht="12.75">
      <c r="A186">
        <v>181</v>
      </c>
      <c r="B186" s="1">
        <f>-PPMT(C1/12,LOOKUP(A6:A365,A6:A365),C3,C2)</f>
        <v>175.84534525841585</v>
      </c>
      <c r="C186" s="1">
        <f>-IPMT(C1/12,LOOKUP(A6:A365,A6:A365),C3,C2)</f>
        <v>177.54425337913003</v>
      </c>
      <c r="D186" s="1">
        <f t="shared" si="2"/>
        <v>353.3895986375459</v>
      </c>
      <c r="E186" s="1">
        <f>SUM(B6:B186)</f>
        <v>19739.68762312182</v>
      </c>
      <c r="F186" s="1">
        <f>SUM(C6:C186)</f>
        <v>44223.82973027399</v>
      </c>
      <c r="G186" s="1">
        <f>SUM(D6:D186)</f>
        <v>63963.51735339557</v>
      </c>
    </row>
    <row r="187" spans="1:7" ht="12.75">
      <c r="A187">
        <v>182</v>
      </c>
      <c r="B187" s="1">
        <f>-PPMT(C1/12,LOOKUP(A6:A365,A6:A365),C3,C2)</f>
        <v>176.87110977242327</v>
      </c>
      <c r="C187" s="1">
        <f>-IPMT(C1/12,LOOKUP(A6:A365,A6:A365),C3,C2)</f>
        <v>176.5184888651226</v>
      </c>
      <c r="D187" s="1">
        <f t="shared" si="2"/>
        <v>353.3895986375459</v>
      </c>
      <c r="E187" s="1">
        <f>SUM(B6:B187)</f>
        <v>19916.558732894242</v>
      </c>
      <c r="F187" s="1">
        <f>SUM(C6:C187)</f>
        <v>44400.34821913911</v>
      </c>
      <c r="G187" s="1">
        <f>SUM(D6:D187)</f>
        <v>64316.90695203311</v>
      </c>
    </row>
    <row r="188" spans="1:7" ht="12.75">
      <c r="A188">
        <v>183</v>
      </c>
      <c r="B188" s="1">
        <f>-PPMT(C1/12,LOOKUP(A6:A365,A6:A365),C3,C2)</f>
        <v>177.90285791276239</v>
      </c>
      <c r="C188" s="1">
        <f>-IPMT(C1/12,LOOKUP(A6:A365,A6:A365),C3,C2)</f>
        <v>175.4867407247835</v>
      </c>
      <c r="D188" s="1">
        <f t="shared" si="2"/>
        <v>353.3895986375459</v>
      </c>
      <c r="E188" s="1">
        <f>SUM(B6:B188)</f>
        <v>20094.461590807005</v>
      </c>
      <c r="F188" s="1">
        <f>SUM(C6:C188)</f>
        <v>44575.83495986389</v>
      </c>
      <c r="G188" s="1">
        <f>SUM(D6:D188)</f>
        <v>64670.29655067065</v>
      </c>
    </row>
    <row r="189" spans="1:7" ht="12.75">
      <c r="A189">
        <v>184</v>
      </c>
      <c r="B189" s="1">
        <f>-PPMT(C1/12,LOOKUP(A6:A365,A6:A365),C3,C2)</f>
        <v>178.94062458392017</v>
      </c>
      <c r="C189" s="1">
        <f>-IPMT(C1/12,LOOKUP(A6:A365,A6:A365),C3,C2)</f>
        <v>174.4489740536257</v>
      </c>
      <c r="D189" s="1">
        <f t="shared" si="2"/>
        <v>353.3895986375459</v>
      </c>
      <c r="E189" s="1">
        <f>SUM(B6:B189)</f>
        <v>20273.402215390925</v>
      </c>
      <c r="F189" s="1">
        <f>SUM(C6:C189)</f>
        <v>44750.28393391751</v>
      </c>
      <c r="G189" s="1">
        <f>SUM(D6:D189)</f>
        <v>65023.686149308196</v>
      </c>
    </row>
    <row r="190" spans="1:7" ht="12.75">
      <c r="A190">
        <v>185</v>
      </c>
      <c r="B190" s="1">
        <f>-PPMT(C1/12,LOOKUP(A6:A365,A6:A365),C3,C2)</f>
        <v>179.98444489399304</v>
      </c>
      <c r="C190" s="1">
        <f>-IPMT(C1/12,LOOKUP(A6:A365,A6:A365),C3,C2)</f>
        <v>173.40515374355283</v>
      </c>
      <c r="D190" s="1">
        <f t="shared" si="2"/>
        <v>353.3895986375459</v>
      </c>
      <c r="E190" s="1">
        <f>SUM(B6:B190)</f>
        <v>20453.38666028492</v>
      </c>
      <c r="F190" s="1">
        <f>SUM(C6:C190)</f>
        <v>44923.68908766106</v>
      </c>
      <c r="G190" s="1">
        <f>SUM(D6:D190)</f>
        <v>65377.07574794574</v>
      </c>
    </row>
    <row r="191" spans="1:7" ht="12.75">
      <c r="A191">
        <v>186</v>
      </c>
      <c r="B191" s="1">
        <f>-PPMT(C1/12,LOOKUP(A6:A365,A6:A365),C3,C2)</f>
        <v>181.0343541558747</v>
      </c>
      <c r="C191" s="1">
        <f>-IPMT(C1/12,LOOKUP(A6:A365,A6:A365),C3,C2)</f>
        <v>172.35524448167124</v>
      </c>
      <c r="D191" s="1">
        <f t="shared" si="2"/>
        <v>353.38959863754593</v>
      </c>
      <c r="E191" s="1">
        <f>SUM(B6:B191)</f>
        <v>20634.421014440795</v>
      </c>
      <c r="F191" s="1">
        <f>SUM(C6:C191)</f>
        <v>45096.04433214274</v>
      </c>
      <c r="G191" s="1">
        <f>SUM(D6:D191)</f>
        <v>65730.46534658328</v>
      </c>
    </row>
    <row r="192" spans="1:7" ht="12.75">
      <c r="A192">
        <v>187</v>
      </c>
      <c r="B192" s="13">
        <f>-PPMT(C1/12,LOOKUP(A6:A365,A6:A365),C3,C2)</f>
        <v>182.09038788845058</v>
      </c>
      <c r="C192" s="13">
        <f>-IPMT(C1/12,LOOKUP(A6:A365,A6:A365),C3,C2)</f>
        <v>171.2992107490953</v>
      </c>
      <c r="D192" s="1">
        <f t="shared" si="2"/>
        <v>353.3895986375459</v>
      </c>
      <c r="E192" s="1">
        <f>SUM(B6:B192)</f>
        <v>20816.511402329244</v>
      </c>
      <c r="F192" s="1">
        <f>SUM(C6:C192)</f>
        <v>45267.34354289183</v>
      </c>
      <c r="G192" s="1">
        <f>SUM(D6:D192)</f>
        <v>66083.85494522082</v>
      </c>
    </row>
    <row r="193" spans="1:7" ht="12.75">
      <c r="A193">
        <v>188</v>
      </c>
      <c r="B193" s="1">
        <f>-PPMT(C1/12,LOOKUP(A6:A365,A6:A365),C3,C2)</f>
        <v>183.15258181779987</v>
      </c>
      <c r="C193" s="1">
        <f>-IPMT(C1/12,LOOKUP(A6:A365,A6:A365),C3,C2)</f>
        <v>170.237016819746</v>
      </c>
      <c r="D193" s="1">
        <f t="shared" si="2"/>
        <v>353.3895986375459</v>
      </c>
      <c r="E193" s="1">
        <f>SUM(B6:B193)</f>
        <v>20999.663984147046</v>
      </c>
      <c r="F193" s="1">
        <f>SUM(C6:C193)</f>
        <v>45437.580559711576</v>
      </c>
      <c r="G193" s="1">
        <f>SUM(D6:D193)</f>
        <v>66437.24454385837</v>
      </c>
    </row>
    <row r="194" spans="1:7" ht="12.75">
      <c r="A194">
        <v>189</v>
      </c>
      <c r="B194" s="1">
        <f>-PPMT(C1/12,LOOKUP(A6:A365,A6:A365),C3,C2)</f>
        <v>184.22097187840376</v>
      </c>
      <c r="C194" s="1">
        <f>-IPMT(C1/12,LOOKUP(A6:A365,A6:A365),C3,C2)</f>
        <v>169.16862675914214</v>
      </c>
      <c r="D194" s="1">
        <f t="shared" si="2"/>
        <v>353.3895986375459</v>
      </c>
      <c r="E194" s="1">
        <f>SUM(B6:B194)</f>
        <v>21183.88495602545</v>
      </c>
      <c r="F194" s="1">
        <f>SUM(C6:C194)</f>
        <v>45606.74918647072</v>
      </c>
      <c r="G194" s="1">
        <f>SUM(D6:D194)</f>
        <v>66790.63414249591</v>
      </c>
    </row>
    <row r="195" spans="1:7" ht="12.75">
      <c r="A195">
        <v>190</v>
      </c>
      <c r="B195" s="1">
        <f>-PPMT(C1/12,LOOKUP(A6:A365,A6:A365),C3,C2)</f>
        <v>185.2955942143611</v>
      </c>
      <c r="C195" s="1">
        <f>-IPMT(C1/12,LOOKUP(A6:A365,A6:A365),C3,C2)</f>
        <v>168.09400442318477</v>
      </c>
      <c r="D195" s="1">
        <f t="shared" si="2"/>
        <v>353.3895986375459</v>
      </c>
      <c r="E195" s="1">
        <f>SUM(B6:B195)</f>
        <v>21369.18055023981</v>
      </c>
      <c r="F195" s="1">
        <f>SUM(C6:C195)</f>
        <v>45774.8431908939</v>
      </c>
      <c r="G195" s="1">
        <f>SUM(D6:D195)</f>
        <v>67144.02374113345</v>
      </c>
    </row>
    <row r="196" spans="1:7" ht="12.75">
      <c r="A196">
        <v>191</v>
      </c>
      <c r="B196" s="1">
        <f>-PPMT(C1/12,LOOKUP(A6:A365,A6:A365),C3,C2)</f>
        <v>186.37648518061152</v>
      </c>
      <c r="C196" s="1">
        <f>-IPMT(C1/12,LOOKUP(A6:A365,A6:A365),C3,C2)</f>
        <v>167.01311345693435</v>
      </c>
      <c r="D196" s="1">
        <f t="shared" si="2"/>
        <v>353.3895986375459</v>
      </c>
      <c r="E196" s="1">
        <f>SUM(B6:B196)</f>
        <v>21555.55703542042</v>
      </c>
      <c r="F196" s="1">
        <f>SUM(C6:C196)</f>
        <v>45941.85630435083</v>
      </c>
      <c r="G196" s="1">
        <f>SUM(D6:D196)</f>
        <v>67497.413339771</v>
      </c>
    </row>
    <row r="197" spans="1:7" ht="12.75">
      <c r="A197">
        <v>192</v>
      </c>
      <c r="B197" s="1">
        <f>-PPMT(C1/12,LOOKUP(A6:A365,A6:A365),C3,C2)</f>
        <v>187.4636813441651</v>
      </c>
      <c r="C197" s="1">
        <f>-IPMT(C1/12,LOOKUP(A6:A365,A6:A365),C3,C2)</f>
        <v>165.9259172933808</v>
      </c>
      <c r="D197" s="1">
        <f t="shared" si="2"/>
        <v>353.3895986375459</v>
      </c>
      <c r="E197" s="1">
        <f>SUM(B6:B197)</f>
        <v>21743.020716764586</v>
      </c>
      <c r="F197" s="1">
        <f>SUM(C6:C197)</f>
        <v>46107.782221644215</v>
      </c>
      <c r="G197" s="1">
        <f>SUM(D6:D197)</f>
        <v>67850.80293840854</v>
      </c>
    </row>
    <row r="198" spans="1:7" ht="12.75">
      <c r="A198">
        <v>193</v>
      </c>
      <c r="B198" s="1">
        <f>-PPMT(C1/12,LOOKUP(A6:A365,A6:A365),C3,C2)</f>
        <v>188.5572194853394</v>
      </c>
      <c r="C198" s="1">
        <f>-IPMT(C1/12,LOOKUP(A6:A365,A6:A365),C3,C2)</f>
        <v>164.83237915220647</v>
      </c>
      <c r="D198" s="1">
        <f t="shared" si="2"/>
        <v>353.3895986375459</v>
      </c>
      <c r="E198" s="1">
        <f>SUM(B6:B198)</f>
        <v>21931.577936249927</v>
      </c>
      <c r="F198" s="1">
        <f>SUM(C6:C198)</f>
        <v>46272.61460079642</v>
      </c>
      <c r="G198" s="1">
        <f>SUM(D6:D198)</f>
        <v>68204.19253704608</v>
      </c>
    </row>
    <row r="199" spans="1:7" ht="12.75">
      <c r="A199">
        <v>194</v>
      </c>
      <c r="B199" s="1">
        <f>-PPMT(C1/12,LOOKUP(A6:A365,A6:A365),C3,C2)</f>
        <v>189.65713659900385</v>
      </c>
      <c r="C199" s="1">
        <f>-IPMT(C1/12,LOOKUP(A6:A365,A6:A365),C3,C2)</f>
        <v>163.732462038542</v>
      </c>
      <c r="D199" s="1">
        <f aca="true" t="shared" si="3" ref="D199:D262">B199+C199</f>
        <v>353.3895986375459</v>
      </c>
      <c r="E199" s="1">
        <f>SUM(B6:B199)</f>
        <v>22121.23507284893</v>
      </c>
      <c r="F199" s="1">
        <f>SUM(C6:C199)</f>
        <v>46436.34706283496</v>
      </c>
      <c r="G199" s="1">
        <f>SUM(D6:D199)</f>
        <v>68557.58213568362</v>
      </c>
    </row>
    <row r="200" spans="1:7" ht="12.75">
      <c r="A200">
        <v>195</v>
      </c>
      <c r="B200" s="1">
        <f>-PPMT(C1/12,LOOKUP(A6:A365,A6:A365),C3,C2)</f>
        <v>190.76346989583138</v>
      </c>
      <c r="C200" s="1">
        <f>-IPMT(C1/12,LOOKUP(A6:A365,A6:A365),C3,C2)</f>
        <v>162.6261287417145</v>
      </c>
      <c r="D200" s="1">
        <f t="shared" si="3"/>
        <v>353.3895986375459</v>
      </c>
      <c r="E200" s="1">
        <f>SUM(B6:B200)</f>
        <v>22311.99854274476</v>
      </c>
      <c r="F200" s="1">
        <f>SUM(C6:C200)</f>
        <v>46598.973191576675</v>
      </c>
      <c r="G200" s="1">
        <f>SUM(D6:D200)</f>
        <v>68910.97173432117</v>
      </c>
    </row>
    <row r="201" spans="1:7" ht="12.75">
      <c r="A201">
        <v>196</v>
      </c>
      <c r="B201" s="1">
        <f>-PPMT(C1/12,LOOKUP(A6:A365,A6:A365),C3,C2)</f>
        <v>191.87625680355706</v>
      </c>
      <c r="C201" s="1">
        <f>-IPMT(C1/12,LOOKUP(A6:A365,A6:A365),C3,C2)</f>
        <v>161.51334183398876</v>
      </c>
      <c r="D201" s="1">
        <f t="shared" si="3"/>
        <v>353.3895986375458</v>
      </c>
      <c r="E201" s="1">
        <f>SUM(B6:B201)</f>
        <v>22503.874799548317</v>
      </c>
      <c r="F201" s="1">
        <f>SUM(C6:C201)</f>
        <v>46760.486533410665</v>
      </c>
      <c r="G201" s="1">
        <f>SUM(D6:D201)</f>
        <v>69264.36133295871</v>
      </c>
    </row>
    <row r="202" spans="1:7" ht="12.75">
      <c r="A202">
        <v>197</v>
      </c>
      <c r="B202" s="1">
        <f>-PPMT(C1/12,LOOKUP(A6:A365,A6:A365),C3,C2)</f>
        <v>192.9955349682445</v>
      </c>
      <c r="C202" s="1">
        <f>-IPMT(C1/12,LOOKUP(A6:A365,A6:A365),C3,C2)</f>
        <v>160.39406366930137</v>
      </c>
      <c r="D202" s="1">
        <f t="shared" si="3"/>
        <v>353.3895986375459</v>
      </c>
      <c r="E202" s="1">
        <f>SUM(B6:B202)</f>
        <v>22696.870334516563</v>
      </c>
      <c r="F202" s="1">
        <f>SUM(C6:C202)</f>
        <v>46920.880597079966</v>
      </c>
      <c r="G202" s="1">
        <f>SUM(D6:D202)</f>
        <v>69617.75093159625</v>
      </c>
    </row>
    <row r="203" spans="1:7" ht="12.75">
      <c r="A203">
        <v>198</v>
      </c>
      <c r="B203" s="1">
        <f>-PPMT(C1/12,LOOKUP(A6:A365,A6:A365),C3,C2)</f>
        <v>194.12134225555923</v>
      </c>
      <c r="C203" s="1">
        <f>-IPMT(C1/12,LOOKUP(A6:A365,A6:A365),C3,C2)</f>
        <v>159.2682563819866</v>
      </c>
      <c r="D203" s="1">
        <f t="shared" si="3"/>
        <v>353.3895986375458</v>
      </c>
      <c r="E203" s="1">
        <f>SUM(B6:B203)</f>
        <v>22890.991676772122</v>
      </c>
      <c r="F203" s="1">
        <f>SUM(C6:C203)</f>
        <v>47080.14885346195</v>
      </c>
      <c r="G203" s="1">
        <f>SUM(D6:D203)</f>
        <v>69971.1405302338</v>
      </c>
    </row>
    <row r="204" spans="1:7" ht="12.75">
      <c r="A204">
        <v>199</v>
      </c>
      <c r="B204" s="1">
        <f>-PPMT(C1/12,LOOKUP(A6:A365,A6:A365),C3,C2)</f>
        <v>195.25371675205</v>
      </c>
      <c r="C204" s="1">
        <f>-IPMT(C1/12,LOOKUP(A6:A365,A6:A365),C3,C2)</f>
        <v>158.13588188549585</v>
      </c>
      <c r="D204" s="1">
        <f t="shared" si="3"/>
        <v>353.3895986375459</v>
      </c>
      <c r="E204" s="1">
        <f>SUM(B6:B204)</f>
        <v>23086.245393524172</v>
      </c>
      <c r="F204" s="1">
        <f>SUM(C6:C204)</f>
        <v>47238.28473534744</v>
      </c>
      <c r="G204" s="1">
        <f>SUM(D6:D204)</f>
        <v>70324.53012887134</v>
      </c>
    </row>
    <row r="205" spans="1:7" ht="12.75">
      <c r="A205">
        <v>200</v>
      </c>
      <c r="B205" s="1">
        <f>-PPMT(C1/12,LOOKUP(A6:A365,A6:A365),C3,C2)</f>
        <v>196.39269676643696</v>
      </c>
      <c r="C205" s="1">
        <f>-IPMT(C1/12,LOOKUP(A6:A365,A6:A365),C3,C2)</f>
        <v>156.9969018711089</v>
      </c>
      <c r="D205" s="1">
        <f t="shared" si="3"/>
        <v>353.3895986375459</v>
      </c>
      <c r="E205" s="1">
        <f>SUM(B6:B205)</f>
        <v>23282.63809029061</v>
      </c>
      <c r="F205" s="1">
        <f>SUM(C6:C205)</f>
        <v>47395.28163721855</v>
      </c>
      <c r="G205" s="1">
        <f>SUM(D6:D205)</f>
        <v>70677.91972750888</v>
      </c>
    </row>
    <row r="206" spans="1:7" ht="12.75">
      <c r="A206">
        <v>201</v>
      </c>
      <c r="B206" s="1">
        <f>-PPMT(C1/12,LOOKUP(A6:A365,A6:A365),C3,C2)</f>
        <v>197.53832083090785</v>
      </c>
      <c r="C206" s="1">
        <f>-IPMT(C1/12,LOOKUP(A6:A365,A6:A365),C3,C2)</f>
        <v>155.85127780663802</v>
      </c>
      <c r="D206" s="1">
        <f t="shared" si="3"/>
        <v>353.3895986375459</v>
      </c>
      <c r="E206" s="1">
        <f>SUM(B6:B206)</f>
        <v>23480.176411121516</v>
      </c>
      <c r="F206" s="1">
        <f>SUM(C6:C206)</f>
        <v>47551.132915025184</v>
      </c>
      <c r="G206" s="1">
        <f>SUM(D6:D206)</f>
        <v>71031.30932614642</v>
      </c>
    </row>
    <row r="207" spans="1:7" ht="12.75">
      <c r="A207">
        <v>202</v>
      </c>
      <c r="B207" s="1">
        <f>-PPMT(C1/12,LOOKUP(A6:A365,A6:A365),C3,C2)</f>
        <v>198.6906277024215</v>
      </c>
      <c r="C207" s="1">
        <f>-IPMT(C1/12,LOOKUP(A6:A365,A6:A365),C3,C2)</f>
        <v>154.69897093512438</v>
      </c>
      <c r="D207" s="1">
        <f t="shared" si="3"/>
        <v>353.3895986375459</v>
      </c>
      <c r="E207" s="1">
        <f>SUM(B6:B207)</f>
        <v>23678.867038823937</v>
      </c>
      <c r="F207" s="1">
        <f>SUM(C6:C207)</f>
        <v>47705.83188596031</v>
      </c>
      <c r="G207" s="1">
        <f>SUM(D6:D207)</f>
        <v>71384.69892478397</v>
      </c>
    </row>
    <row r="208" spans="1:7" ht="12.75">
      <c r="A208">
        <v>203</v>
      </c>
      <c r="B208" s="1">
        <f>-PPMT(C1/12,LOOKUP(A6:A365,A6:A365),C3,C2)</f>
        <v>199.84965636401893</v>
      </c>
      <c r="C208" s="1">
        <f>-IPMT(C1/12,LOOKUP(A6:A365,A6:A365),C3,C2)</f>
        <v>153.53994227352692</v>
      </c>
      <c r="D208" s="1">
        <f t="shared" si="3"/>
        <v>353.3895986375459</v>
      </c>
      <c r="E208" s="1">
        <f>SUM(B6:B208)</f>
        <v>23878.716695187955</v>
      </c>
      <c r="F208" s="1">
        <f>SUM(C6:C208)</f>
        <v>47859.37182823384</v>
      </c>
      <c r="G208" s="1">
        <f>SUM(D6:D208)</f>
        <v>71738.08852342151</v>
      </c>
    </row>
    <row r="209" spans="1:7" ht="12.75">
      <c r="A209">
        <v>204</v>
      </c>
      <c r="B209" s="1">
        <f>-PPMT(C1/12,LOOKUP(A6:A365,A6:A365),C3,C2)</f>
        <v>201.01544602614234</v>
      </c>
      <c r="C209" s="1">
        <f>-IPMT(C1/12,LOOKUP(A6:A365,A6:A365),C3,C2)</f>
        <v>152.37415261140347</v>
      </c>
      <c r="D209" s="1">
        <f t="shared" si="3"/>
        <v>353.3895986375458</v>
      </c>
      <c r="E209" s="1">
        <f>SUM(B6:B209)</f>
        <v>24079.7321412141</v>
      </c>
      <c r="F209" s="1">
        <f>SUM(C6:C209)</f>
        <v>48011.74598084524</v>
      </c>
      <c r="G209" s="1">
        <f>SUM(D6:D209)</f>
        <v>72091.47812205905</v>
      </c>
    </row>
    <row r="210" spans="1:7" ht="12.75">
      <c r="A210">
        <v>205</v>
      </c>
      <c r="B210" s="1">
        <f>-PPMT(C1/12,LOOKUP(A6:A365,A6:A365),C3,C2)</f>
        <v>202.1880361279615</v>
      </c>
      <c r="C210" s="1">
        <f>-IPMT(C1/12,LOOKUP(A6:A365,A6:A365),C3,C2)</f>
        <v>151.20156250958433</v>
      </c>
      <c r="D210" s="1">
        <f t="shared" si="3"/>
        <v>353.3895986375459</v>
      </c>
      <c r="E210" s="1">
        <f>SUM(B6:B210)</f>
        <v>24281.92017734206</v>
      </c>
      <c r="F210" s="1">
        <f>SUM(C6:C210)</f>
        <v>48162.94754335482</v>
      </c>
      <c r="G210" s="1">
        <f>SUM(D6:D210)</f>
        <v>72444.8677206966</v>
      </c>
    </row>
    <row r="211" spans="1:7" ht="12.75">
      <c r="A211">
        <v>206</v>
      </c>
      <c r="B211" s="1">
        <f>-PPMT(C1/12,LOOKUP(A6:A365,A6:A365),C3,C2)</f>
        <v>203.367466338708</v>
      </c>
      <c r="C211" s="1">
        <f>-IPMT(C1/12,LOOKUP(A6:A365,A6:A365),C3,C2)</f>
        <v>150.02213229883787</v>
      </c>
      <c r="D211" s="1">
        <f t="shared" si="3"/>
        <v>353.3895986375459</v>
      </c>
      <c r="E211" s="1">
        <f>SUM(B6:B211)</f>
        <v>24485.287643680767</v>
      </c>
      <c r="F211" s="1">
        <f>SUM(C6:C211)</f>
        <v>48312.96967565366</v>
      </c>
      <c r="G211" s="1">
        <f>SUM(D6:D211)</f>
        <v>72798.25731933414</v>
      </c>
    </row>
    <row r="212" spans="1:7" ht="12.75">
      <c r="A212">
        <v>207</v>
      </c>
      <c r="B212" s="1">
        <f>-PPMT(C1/12,LOOKUP(A6:A365,A6:A365),C3,C2)</f>
        <v>204.55377655901717</v>
      </c>
      <c r="C212" s="1">
        <f>-IPMT(C1/12,LOOKUP(A6:A365,A6:A365),C3,C2)</f>
        <v>148.83582207852874</v>
      </c>
      <c r="D212" s="1">
        <f t="shared" si="3"/>
        <v>353.3895986375459</v>
      </c>
      <c r="E212" s="1">
        <f>SUM(B6:B212)</f>
        <v>24689.841420239783</v>
      </c>
      <c r="F212" s="1">
        <f>SUM(C6:C212)</f>
        <v>48461.80549773219</v>
      </c>
      <c r="G212" s="1">
        <f>SUM(D6:D212)</f>
        <v>73151.64691797168</v>
      </c>
    </row>
    <row r="213" spans="1:7" ht="12.75">
      <c r="A213">
        <v>208</v>
      </c>
      <c r="B213" s="1">
        <f>-PPMT(C1/12,LOOKUP(A6:A365,A6:A365),C3,C2)</f>
        <v>205.74700692227805</v>
      </c>
      <c r="C213" s="1">
        <f>-IPMT(C1/12,LOOKUP(A6:A365,A6:A365),C3,C2)</f>
        <v>147.6425917152678</v>
      </c>
      <c r="D213" s="1">
        <f t="shared" si="3"/>
        <v>353.3895986375459</v>
      </c>
      <c r="E213" s="1">
        <f>SUM(B6:B213)</f>
        <v>24895.58842716206</v>
      </c>
      <c r="F213" s="1">
        <f>SUM(C6:C213)</f>
        <v>48609.448089447455</v>
      </c>
      <c r="G213" s="1">
        <f>SUM(D6:D213)</f>
        <v>73505.03651660922</v>
      </c>
    </row>
    <row r="214" spans="1:7" ht="12.75">
      <c r="A214">
        <v>209</v>
      </c>
      <c r="B214" s="1">
        <f>-PPMT(C1/12,LOOKUP(A6:A365,A6:A365),C3,C2)</f>
        <v>206.94719779599134</v>
      </c>
      <c r="C214" s="1">
        <f>-IPMT(C1/12,LOOKUP(A6:A365,A6:A365),C3,C2)</f>
        <v>146.44240084155453</v>
      </c>
      <c r="D214" s="1">
        <f t="shared" si="3"/>
        <v>353.3895986375459</v>
      </c>
      <c r="E214" s="1">
        <f>SUM(B6:B214)</f>
        <v>25102.53562495805</v>
      </c>
      <c r="F214" s="1">
        <f>SUM(C6:C214)</f>
        <v>48755.890490289006</v>
      </c>
      <c r="G214" s="1">
        <f>SUM(D6:D214)</f>
        <v>73858.42611524677</v>
      </c>
    </row>
    <row r="215" spans="1:7" ht="12.75">
      <c r="A215">
        <v>210</v>
      </c>
      <c r="B215" s="1">
        <f>-PPMT(C1/12,LOOKUP(A6:A365,A6:A365),C3,C2)</f>
        <v>208.15438978313463</v>
      </c>
      <c r="C215" s="1">
        <f>-IPMT(C1/12,LOOKUP(A6:A365,A6:A365),C3,C2)</f>
        <v>145.23520885441124</v>
      </c>
      <c r="D215" s="1">
        <f t="shared" si="3"/>
        <v>353.3895986375459</v>
      </c>
      <c r="E215" s="1">
        <f>SUM(B6:B215)</f>
        <v>25310.690014741187</v>
      </c>
      <c r="F215" s="1">
        <f>SUM(C6:C215)</f>
        <v>48901.12569914342</v>
      </c>
      <c r="G215" s="1">
        <f>SUM(D6:D215)</f>
        <v>74211.81571388431</v>
      </c>
    </row>
    <row r="216" spans="1:7" ht="12.75">
      <c r="A216">
        <v>211</v>
      </c>
      <c r="B216" s="1">
        <f>-PPMT(C1/12,LOOKUP(A6:A365,A6:A365),C3,C2)</f>
        <v>209.36862372353625</v>
      </c>
      <c r="C216" s="1">
        <f>-IPMT(C1/12,LOOKUP(A6:A365,A6:A365),C3,C2)</f>
        <v>144.02097491400957</v>
      </c>
      <c r="D216" s="1">
        <f t="shared" si="3"/>
        <v>353.3895986375458</v>
      </c>
      <c r="E216" s="1">
        <f>SUM(B6:B216)</f>
        <v>25520.058638464725</v>
      </c>
      <c r="F216" s="1">
        <f>SUM(C6:C216)</f>
        <v>49045.14667405743</v>
      </c>
      <c r="G216" s="1">
        <f>SUM(D6:D216)</f>
        <v>74565.20531252185</v>
      </c>
    </row>
    <row r="217" spans="1:7" ht="12.75">
      <c r="A217">
        <v>212</v>
      </c>
      <c r="B217" s="1">
        <f>-PPMT(C1/12,LOOKUP(A6:A365,A6:A365),C3,C2)</f>
        <v>210.5899406952569</v>
      </c>
      <c r="C217" s="1">
        <f>-IPMT(C1/12,LOOKUP(A6:A365,A6:A365),C3,C2)</f>
        <v>142.79965794228897</v>
      </c>
      <c r="D217" s="1">
        <f t="shared" si="3"/>
        <v>353.3895986375459</v>
      </c>
      <c r="E217" s="1">
        <f>SUM(B6:B217)</f>
        <v>25730.64857915998</v>
      </c>
      <c r="F217" s="1">
        <f>SUM(C6:C217)</f>
        <v>49187.94633199972</v>
      </c>
      <c r="G217" s="1">
        <f>SUM(D6:D217)</f>
        <v>74918.5949111594</v>
      </c>
    </row>
    <row r="218" spans="1:7" ht="12.75">
      <c r="A218">
        <v>213</v>
      </c>
      <c r="B218" s="1">
        <f>-PPMT(C1/12,LOOKUP(A6:A365,A6:A365),C3,C2)</f>
        <v>211.81838201597924</v>
      </c>
      <c r="C218" s="1">
        <f>-IPMT(C1/12,LOOKUP(A6:A365,A6:A365),C3,C2)</f>
        <v>141.5712166215667</v>
      </c>
      <c r="D218" s="1">
        <f t="shared" si="3"/>
        <v>353.38959863754593</v>
      </c>
      <c r="E218" s="1">
        <f>SUM(B6:B218)</f>
        <v>25942.46696117596</v>
      </c>
      <c r="F218" s="1">
        <f>SUM(C6:C218)</f>
        <v>49329.51754862129</v>
      </c>
      <c r="G218" s="1">
        <f>SUM(D6:D218)</f>
        <v>75271.98450979694</v>
      </c>
    </row>
    <row r="219" spans="1:7" ht="12.75">
      <c r="A219">
        <v>214</v>
      </c>
      <c r="B219" s="1">
        <f>-PPMT(C1/12,LOOKUP(A6:A365,A6:A365),C3,C2)</f>
        <v>213.05398924440576</v>
      </c>
      <c r="C219" s="1">
        <f>-IPMT(C1/12,LOOKUP(A6:A365,A6:A365),C3,C2)</f>
        <v>140.33560939314015</v>
      </c>
      <c r="D219" s="1">
        <f t="shared" si="3"/>
        <v>353.3895986375459</v>
      </c>
      <c r="E219" s="1">
        <f>SUM(B6:B219)</f>
        <v>26155.520950420367</v>
      </c>
      <c r="F219" s="1">
        <f>SUM(C6:C219)</f>
        <v>49469.85315801443</v>
      </c>
      <c r="G219" s="1">
        <f>SUM(D6:D219)</f>
        <v>75625.37410843448</v>
      </c>
    </row>
    <row r="220" spans="1:7" ht="12.75">
      <c r="A220">
        <v>215</v>
      </c>
      <c r="B220" s="1">
        <f>-PPMT(C1/12,LOOKUP(A6:A365,A6:A365),C3,C2)</f>
        <v>214.29680418166478</v>
      </c>
      <c r="C220" s="1">
        <f>-IPMT(C1/12,LOOKUP(A6:A365,A6:A365),C3,C2)</f>
        <v>139.09279445588106</v>
      </c>
      <c r="D220" s="1">
        <f t="shared" si="3"/>
        <v>353.3895986375459</v>
      </c>
      <c r="E220" s="1">
        <f>SUM(B6:B220)</f>
        <v>26369.81775460203</v>
      </c>
      <c r="F220" s="1">
        <f>SUM(C6:C220)</f>
        <v>49608.94595247031</v>
      </c>
      <c r="G220" s="1">
        <f>SUM(D6:D220)</f>
        <v>75978.76370707202</v>
      </c>
    </row>
    <row r="221" spans="1:7" ht="12.75">
      <c r="A221">
        <v>216</v>
      </c>
      <c r="B221" s="1">
        <f>-PPMT(C1/12,LOOKUP(A6:A365,A6:A365),C3,C2)</f>
        <v>215.5468688727245</v>
      </c>
      <c r="C221" s="1">
        <f>-IPMT(C1/12,LOOKUP(A6:A365,A6:A365),C3,C2)</f>
        <v>137.84272976482137</v>
      </c>
      <c r="D221" s="1">
        <f t="shared" si="3"/>
        <v>353.3895986375459</v>
      </c>
      <c r="E221" s="1">
        <f>SUM(B6:B221)</f>
        <v>26585.364623474754</v>
      </c>
      <c r="F221" s="1">
        <f>SUM(C6:C221)</f>
        <v>49746.788682235136</v>
      </c>
      <c r="G221" s="1">
        <f>SUM(D6:D221)</f>
        <v>76332.15330570957</v>
      </c>
    </row>
    <row r="222" spans="1:7" ht="12.75">
      <c r="A222">
        <v>217</v>
      </c>
      <c r="B222" s="1">
        <f>-PPMT(C1/12,LOOKUP(A6:A365,A6:A365),C3,C2)</f>
        <v>216.8042256078154</v>
      </c>
      <c r="C222" s="1">
        <f>-IPMT(C1/12,LOOKUP(A6:A365,A6:A365),C3,C2)</f>
        <v>136.58537302973048</v>
      </c>
      <c r="D222" s="1">
        <f t="shared" si="3"/>
        <v>353.3895986375459</v>
      </c>
      <c r="E222" s="1">
        <f>SUM(B6:B222)</f>
        <v>26802.16884908257</v>
      </c>
      <c r="F222" s="1">
        <f>SUM(C6:C222)</f>
        <v>49883.37405526487</v>
      </c>
      <c r="G222" s="1">
        <f>SUM(D6:D222)</f>
        <v>76685.54290434711</v>
      </c>
    </row>
    <row r="223" spans="1:7" ht="12.75">
      <c r="A223">
        <v>218</v>
      </c>
      <c r="B223" s="1">
        <f>-PPMT(C1/12,LOOKUP(A6:A365,A6:A365),C3,C2)</f>
        <v>218.06891692386097</v>
      </c>
      <c r="C223" s="1">
        <f>-IPMT(C1/12,LOOKUP(A6:A365,A6:A365),C3,C2)</f>
        <v>135.3206817136849</v>
      </c>
      <c r="D223" s="1">
        <f t="shared" si="3"/>
        <v>353.3895986375459</v>
      </c>
      <c r="E223" s="1">
        <f>SUM(B6:B223)</f>
        <v>27020.23776600643</v>
      </c>
      <c r="F223" s="1">
        <f>SUM(C6:C223)</f>
        <v>50018.69473697855</v>
      </c>
      <c r="G223" s="1">
        <f>SUM(D6:D223)</f>
        <v>77038.93250298465</v>
      </c>
    </row>
    <row r="224" spans="1:7" ht="12.75">
      <c r="A224">
        <v>219</v>
      </c>
      <c r="B224" s="1">
        <f>-PPMT(C1/12,LOOKUP(A6:A365,A6:A365),C3,C2)</f>
        <v>219.34098560591687</v>
      </c>
      <c r="C224" s="1">
        <f>-IPMT(C1/12,LOOKUP(A6:A365,A6:A365),C3,C2)</f>
        <v>134.04861303162903</v>
      </c>
      <c r="D224" s="1">
        <f t="shared" si="3"/>
        <v>353.3895986375459</v>
      </c>
      <c r="E224" s="1">
        <f>SUM(B6:B224)</f>
        <v>27239.578751612346</v>
      </c>
      <c r="F224" s="1">
        <f>SUM(C6:C224)</f>
        <v>50152.743350010176</v>
      </c>
      <c r="G224" s="1">
        <f>SUM(D6:D224)</f>
        <v>77392.3221016222</v>
      </c>
    </row>
    <row r="225" spans="1:7" ht="12.75">
      <c r="A225">
        <v>220</v>
      </c>
      <c r="B225" s="1">
        <f>-PPMT(C1/12,LOOKUP(A6:A365,A6:A365),C3,C2)</f>
        <v>220.620474688618</v>
      </c>
      <c r="C225" s="1">
        <f>-IPMT(C1/12,LOOKUP(A6:A365,A6:A365),C3,C2)</f>
        <v>132.76912394892784</v>
      </c>
      <c r="D225" s="1">
        <f t="shared" si="3"/>
        <v>353.3895986375459</v>
      </c>
      <c r="E225" s="1">
        <f>SUM(B6:B225)</f>
        <v>27460.199226300963</v>
      </c>
      <c r="F225" s="1">
        <f>SUM(C6:C225)</f>
        <v>50285.512473959105</v>
      </c>
      <c r="G225" s="1">
        <f>SUM(D6:D225)</f>
        <v>77745.71170025974</v>
      </c>
    </row>
    <row r="226" spans="1:7" ht="12.75">
      <c r="A226">
        <v>221</v>
      </c>
      <c r="B226" s="1">
        <f>-PPMT(C1/12,LOOKUP(A6:A365,A6:A365),C3,C2)</f>
        <v>221.90742745763492</v>
      </c>
      <c r="C226" s="1">
        <f>-IPMT(C1/12,LOOKUP(A6:A365,A6:A365),C3,C2)</f>
        <v>131.4821711799109</v>
      </c>
      <c r="D226" s="1">
        <f t="shared" si="3"/>
        <v>353.3895986375458</v>
      </c>
      <c r="E226" s="1">
        <f>SUM(B6:B226)</f>
        <v>27682.106653758598</v>
      </c>
      <c r="F226" s="1">
        <f>SUM(C6:C226)</f>
        <v>50416.99464513901</v>
      </c>
      <c r="G226" s="1">
        <f>SUM(D6:D226)</f>
        <v>78099.10129889728</v>
      </c>
    </row>
    <row r="227" spans="1:7" ht="12.75">
      <c r="A227">
        <v>222</v>
      </c>
      <c r="B227" s="1">
        <f>-PPMT(C1/12,LOOKUP(A6:A365,A6:A365),C3,C2)</f>
        <v>223.20188745113782</v>
      </c>
      <c r="C227" s="1">
        <f>-IPMT(C1/12,LOOKUP(A6:A365,A6:A365),C3,C2)</f>
        <v>130.18771118640805</v>
      </c>
      <c r="D227" s="1">
        <f t="shared" si="3"/>
        <v>353.3895986375459</v>
      </c>
      <c r="E227" s="1">
        <f>SUM(B6:B227)</f>
        <v>27905.308541209735</v>
      </c>
      <c r="F227" s="1">
        <f>SUM(C6:C227)</f>
        <v>50547.18235632542</v>
      </c>
      <c r="G227" s="1">
        <f>SUM(D6:D227)</f>
        <v>78452.49089753482</v>
      </c>
    </row>
    <row r="228" spans="1:7" ht="12.75">
      <c r="A228">
        <v>223</v>
      </c>
      <c r="B228" s="1">
        <f>-PPMT(C1/12,LOOKUP(A6:A365,A6:A365),C3,C2)</f>
        <v>224.5038984612695</v>
      </c>
      <c r="C228" s="1">
        <f>-IPMT(C1/12,LOOKUP(A6:A365,A6:A365),C3,C2)</f>
        <v>128.8857001762764</v>
      </c>
      <c r="D228" s="1">
        <f t="shared" si="3"/>
        <v>353.3895986375459</v>
      </c>
      <c r="E228" s="1">
        <f>SUM(B6:B228)</f>
        <v>28129.812439671005</v>
      </c>
      <c r="F228" s="1">
        <f>SUM(C6:C228)</f>
        <v>50676.068056501696</v>
      </c>
      <c r="G228" s="1">
        <f>SUM(D6:D228)</f>
        <v>78805.88049617237</v>
      </c>
    </row>
    <row r="229" spans="1:7" ht="12.75">
      <c r="A229">
        <v>224</v>
      </c>
      <c r="B229" s="1">
        <f>-PPMT(C1/12,LOOKUP(A6:A365,A6:A365),C3,C2)</f>
        <v>225.8135045356269</v>
      </c>
      <c r="C229" s="1">
        <f>-IPMT(C1/12,LOOKUP(A6:A365,A6:A365),C3,C2)</f>
        <v>127.576094101919</v>
      </c>
      <c r="D229" s="1">
        <f t="shared" si="3"/>
        <v>353.3895986375459</v>
      </c>
      <c r="E229" s="1">
        <f>SUM(B6:B229)</f>
        <v>28355.625944206633</v>
      </c>
      <c r="F229" s="1">
        <f>SUM(C6:C229)</f>
        <v>50803.64415060361</v>
      </c>
      <c r="G229" s="1">
        <f>SUM(D6:D229)</f>
        <v>79159.27009480991</v>
      </c>
    </row>
    <row r="230" spans="1:7" ht="12.75">
      <c r="A230">
        <v>225</v>
      </c>
      <c r="B230" s="1">
        <f>-PPMT(C1/12,LOOKUP(A6:A365,A6:A365),C3,C2)</f>
        <v>227.13074997875137</v>
      </c>
      <c r="C230" s="1">
        <f>-IPMT(C1/12,LOOKUP(A6:A365,A6:A365),C3,C2)</f>
        <v>126.25884865879449</v>
      </c>
      <c r="D230" s="1">
        <f t="shared" si="3"/>
        <v>353.3895986375459</v>
      </c>
      <c r="E230" s="1">
        <f>SUM(B6:B230)</f>
        <v>28582.756694185384</v>
      </c>
      <c r="F230" s="1">
        <f>SUM(C6:C230)</f>
        <v>50929.902999262406</v>
      </c>
      <c r="G230" s="1">
        <f>SUM(D6:D230)</f>
        <v>79512.65969344745</v>
      </c>
    </row>
    <row r="231" spans="1:7" ht="12.75">
      <c r="A231">
        <v>226</v>
      </c>
      <c r="B231" s="1">
        <f>-PPMT(C1/12,LOOKUP(A6:A365,A6:A365),C3,C2)</f>
        <v>228.45567935362743</v>
      </c>
      <c r="C231" s="1">
        <f>-IPMT(C1/12,LOOKUP(A6:A365,A6:A365),C3,C2)</f>
        <v>124.93391928391846</v>
      </c>
      <c r="D231" s="1">
        <f t="shared" si="3"/>
        <v>353.3895986375459</v>
      </c>
      <c r="E231" s="1">
        <f>SUM(B6:B231)</f>
        <v>28811.212373539012</v>
      </c>
      <c r="F231" s="1">
        <f>SUM(C6:C231)</f>
        <v>51054.83691854632</v>
      </c>
      <c r="G231" s="1">
        <f>SUM(D6:D231)</f>
        <v>79866.049292085</v>
      </c>
    </row>
    <row r="232" spans="1:7" ht="12.75">
      <c r="A232">
        <v>227</v>
      </c>
      <c r="B232" s="1">
        <f>-PPMT(C1/12,LOOKUP(A6:A365,A6:A365),C3,C2)</f>
        <v>229.78833748319022</v>
      </c>
      <c r="C232" s="1">
        <f>-IPMT(C1/12,LOOKUP(A6:A365,A6:A365),C3,C2)</f>
        <v>123.60126115435564</v>
      </c>
      <c r="D232" s="1">
        <f t="shared" si="3"/>
        <v>353.3895986375459</v>
      </c>
      <c r="E232" s="1">
        <f>SUM(B6:B232)</f>
        <v>29041.000711022203</v>
      </c>
      <c r="F232" s="1">
        <f>SUM(C6:C232)</f>
        <v>51178.43817970068</v>
      </c>
      <c r="G232" s="1">
        <f>SUM(D6:D232)</f>
        <v>80219.43889072254</v>
      </c>
    </row>
    <row r="233" spans="1:7" ht="12.75">
      <c r="A233">
        <v>228</v>
      </c>
      <c r="B233" s="1">
        <f>-PPMT(C1/12,LOOKUP(A6:A365,A6:A365),C3,C2)</f>
        <v>231.1287694518422</v>
      </c>
      <c r="C233" s="1">
        <f>-IPMT(C1/12,LOOKUP(A6:A365,A6:A365),C3,C2)</f>
        <v>122.2608291857037</v>
      </c>
      <c r="D233" s="1">
        <f t="shared" si="3"/>
        <v>353.3895986375459</v>
      </c>
      <c r="E233" s="1">
        <f>SUM(B6:B233)</f>
        <v>29272.129480474046</v>
      </c>
      <c r="F233" s="1">
        <f>SUM(C6:C233)</f>
        <v>51300.69900888638</v>
      </c>
      <c r="G233" s="1">
        <f>SUM(D6:D233)</f>
        <v>80572.82848936008</v>
      </c>
    </row>
    <row r="234" spans="1:7" ht="12.75">
      <c r="A234">
        <v>229</v>
      </c>
      <c r="B234" s="1">
        <f>-PPMT(C1/12,LOOKUP(A6:A365,A6:A365),C3,C2)</f>
        <v>232.47702060697793</v>
      </c>
      <c r="C234" s="1">
        <f>-IPMT(C1/12,LOOKUP(A6:A365,A6:A365),C3,C2)</f>
        <v>120.91257803056794</v>
      </c>
      <c r="D234" s="1">
        <f t="shared" si="3"/>
        <v>353.3895986375459</v>
      </c>
      <c r="E234" s="1">
        <f>SUM(B6:B234)</f>
        <v>29504.606501081023</v>
      </c>
      <c r="F234" s="1">
        <f>SUM(C6:C234)</f>
        <v>51421.61158691695</v>
      </c>
      <c r="G234" s="1">
        <f>SUM(D6:D234)</f>
        <v>80926.21808799762</v>
      </c>
    </row>
    <row r="235" spans="1:7" ht="12.75">
      <c r="A235">
        <v>230</v>
      </c>
      <c r="B235" s="1">
        <f>-PPMT(C1/12,LOOKUP(A6:A365,A6:A365),C3,C2)</f>
        <v>233.83313656051865</v>
      </c>
      <c r="C235" s="1">
        <f>-IPMT(C1/12,LOOKUP(A6:A365,A6:A365),C3,C2)</f>
        <v>119.55646207702725</v>
      </c>
      <c r="D235" s="1">
        <f t="shared" si="3"/>
        <v>353.3895986375459</v>
      </c>
      <c r="E235" s="1">
        <f>SUM(B6:B235)</f>
        <v>29738.439637641543</v>
      </c>
      <c r="F235" s="1">
        <f>SUM(C6:C235)</f>
        <v>51541.168048993975</v>
      </c>
      <c r="G235" s="1">
        <f>SUM(D6:D235)</f>
        <v>81279.60768663517</v>
      </c>
    </row>
    <row r="236" spans="1:7" ht="12.75">
      <c r="A236">
        <v>231</v>
      </c>
      <c r="B236" s="1">
        <f>-PPMT(C1/12,LOOKUP(A6:A365,A6:A365),C3,C2)</f>
        <v>235.19716319045497</v>
      </c>
      <c r="C236" s="1">
        <f>-IPMT(C1/12,LOOKUP(A6:A365,A6:A365),C3,C2)</f>
        <v>118.19243544709089</v>
      </c>
      <c r="D236" s="1">
        <f t="shared" si="3"/>
        <v>353.3895986375459</v>
      </c>
      <c r="E236" s="1">
        <f>SUM(B6:B236)</f>
        <v>29973.636800832</v>
      </c>
      <c r="F236" s="1">
        <f>SUM(C6:C236)</f>
        <v>51659.360484441066</v>
      </c>
      <c r="G236" s="1">
        <f>SUM(D6:D236)</f>
        <v>81632.99728527271</v>
      </c>
    </row>
    <row r="237" spans="1:7" ht="12.75">
      <c r="A237">
        <v>232</v>
      </c>
      <c r="B237" s="1">
        <f>-PPMT(C1/12,LOOKUP(A6:A365,A6:A365),C3,C2)</f>
        <v>236.56914664239932</v>
      </c>
      <c r="C237" s="1">
        <f>-IPMT(C1/12,LOOKUP(A6:A365,A6:A365),C3,C2)</f>
        <v>116.82045199514657</v>
      </c>
      <c r="D237" s="1">
        <f t="shared" si="3"/>
        <v>353.3895986375459</v>
      </c>
      <c r="E237" s="1">
        <f>SUM(B6:B237)</f>
        <v>30210.2059474744</v>
      </c>
      <c r="F237" s="1">
        <f>SUM(C6:C237)</f>
        <v>51776.18093643621</v>
      </c>
      <c r="G237" s="1">
        <f>SUM(D6:D237)</f>
        <v>81986.38688391025</v>
      </c>
    </row>
    <row r="238" spans="1:7" ht="12.75">
      <c r="A238">
        <v>233</v>
      </c>
      <c r="B238" s="1">
        <f>-PPMT(C1/12,LOOKUP(A6:A365,A6:A365),C3,C2)</f>
        <v>237.94913333114664</v>
      </c>
      <c r="C238" s="1">
        <f>-IPMT(C1/12,LOOKUP(A6:A365,A6:A365),C3,C2)</f>
        <v>115.44046530639922</v>
      </c>
      <c r="D238" s="1">
        <f t="shared" si="3"/>
        <v>353.3895986375459</v>
      </c>
      <c r="E238" s="1">
        <f>SUM(B6:B238)</f>
        <v>30448.155080805544</v>
      </c>
      <c r="F238" s="1">
        <f>SUM(C6:C238)</f>
        <v>51891.62140174261</v>
      </c>
      <c r="G238" s="1">
        <f>SUM(D6:D238)</f>
        <v>82339.7764825478</v>
      </c>
    </row>
    <row r="239" spans="1:7" ht="12.75">
      <c r="A239">
        <v>234</v>
      </c>
      <c r="B239" s="1">
        <f>-PPMT(C1/12,LOOKUP(A6:A365,A6:A365),C3,C2)</f>
        <v>239.33716994224503</v>
      </c>
      <c r="C239" s="1">
        <f>-IPMT(C1/12,LOOKUP(A6:A365,A6:A365),C3,C2)</f>
        <v>114.05242869530085</v>
      </c>
      <c r="D239" s="1">
        <f t="shared" si="3"/>
        <v>353.3895986375459</v>
      </c>
      <c r="E239" s="1">
        <f>SUM(B6:B239)</f>
        <v>30687.49225074779</v>
      </c>
      <c r="F239" s="1">
        <f>SUM(C6:C239)</f>
        <v>52005.67383043791</v>
      </c>
      <c r="G239" s="1">
        <f>SUM(D6:D239)</f>
        <v>82693.16608118534</v>
      </c>
    </row>
    <row r="240" spans="1:7" ht="12.75">
      <c r="A240">
        <v>235</v>
      </c>
      <c r="B240" s="1">
        <f>-PPMT(C1/12,LOOKUP(A6:A365,A6:A365),C3,C2)</f>
        <v>240.73330343357478</v>
      </c>
      <c r="C240" s="1">
        <f>-IPMT(C1/12,LOOKUP(A6:A365,A6:A365),C3,C2)</f>
        <v>112.65629520397111</v>
      </c>
      <c r="D240" s="1">
        <f t="shared" si="3"/>
        <v>353.3895986375459</v>
      </c>
      <c r="E240" s="1">
        <f>SUM(B6:B240)</f>
        <v>30928.225554181365</v>
      </c>
      <c r="F240" s="1">
        <f>SUM(C6:C240)</f>
        <v>52118.33012564188</v>
      </c>
      <c r="G240" s="1">
        <f>SUM(D6:D240)</f>
        <v>83046.55567982288</v>
      </c>
    </row>
    <row r="241" spans="1:7" ht="12.75">
      <c r="A241">
        <v>236</v>
      </c>
      <c r="B241" s="1">
        <f>-PPMT(C1/12,LOOKUP(A6:A365,A6:A365),C3,C2)</f>
        <v>242.1375810369373</v>
      </c>
      <c r="C241" s="1">
        <f>-IPMT(C1/12,LOOKUP(A6:A365,A6:A365),C3,C2)</f>
        <v>111.25201760060858</v>
      </c>
      <c r="D241" s="1">
        <f t="shared" si="3"/>
        <v>353.3895986375459</v>
      </c>
      <c r="E241" s="1">
        <f>SUM(B6:B241)</f>
        <v>31170.363135218304</v>
      </c>
      <c r="F241" s="1">
        <f>SUM(C6:C241)</f>
        <v>52229.582143242485</v>
      </c>
      <c r="G241" s="1">
        <f>SUM(D6:D241)</f>
        <v>83399.94527846042</v>
      </c>
    </row>
    <row r="242" spans="1:7" ht="12.75">
      <c r="A242">
        <v>237</v>
      </c>
      <c r="B242" s="1">
        <f>-PPMT(C1/12,LOOKUP(A6:A365,A6:A365),C3,C2)</f>
        <v>243.55005025965275</v>
      </c>
      <c r="C242" s="1">
        <f>-IPMT(C1/12,LOOKUP(A6:A365,A6:A365),C3,C2)</f>
        <v>109.83954837789312</v>
      </c>
      <c r="D242" s="1">
        <f t="shared" si="3"/>
        <v>353.3895986375459</v>
      </c>
      <c r="E242" s="1">
        <f>SUM(B6:B242)</f>
        <v>31413.913185477955</v>
      </c>
      <c r="F242" s="1">
        <f>SUM(C6:C242)</f>
        <v>52339.42169162038</v>
      </c>
      <c r="G242" s="1">
        <f>SUM(D6:D242)</f>
        <v>83753.33487709796</v>
      </c>
    </row>
    <row r="243" spans="1:7" ht="12.75">
      <c r="A243">
        <v>238</v>
      </c>
      <c r="B243" s="1">
        <f>-PPMT(C1/12,LOOKUP(A6:A365,A6:A365),C3,C2)</f>
        <v>244.9707588861674</v>
      </c>
      <c r="C243" s="1">
        <f>-IPMT(C1/12,LOOKUP(A6:A365,A6:A365),C3,C2)</f>
        <v>108.4188397513785</v>
      </c>
      <c r="D243" s="1">
        <f t="shared" si="3"/>
        <v>353.3895986375459</v>
      </c>
      <c r="E243" s="1">
        <f>SUM(B6:B243)</f>
        <v>31658.883944364123</v>
      </c>
      <c r="F243" s="1">
        <f>SUM(C6:C243)</f>
        <v>52447.84053137176</v>
      </c>
      <c r="G243" s="1">
        <f>SUM(D6:D243)</f>
        <v>84106.72447573551</v>
      </c>
    </row>
    <row r="244" spans="1:7" ht="12.75">
      <c r="A244">
        <v>239</v>
      </c>
      <c r="B244" s="1">
        <f>-PPMT(C1/12,LOOKUP(A6:A365,A6:A365),C3,C2)</f>
        <v>246.39975497967</v>
      </c>
      <c r="C244" s="1">
        <f>-IPMT(C1/12,LOOKUP(A6:A365,A6:A365),C3,C2)</f>
        <v>106.98984365787585</v>
      </c>
      <c r="D244" s="1">
        <f t="shared" si="3"/>
        <v>353.3895986375459</v>
      </c>
      <c r="E244" s="1">
        <f>SUM(B6:B244)</f>
        <v>31905.283699343792</v>
      </c>
      <c r="F244" s="1">
        <f>SUM(C6:C244)</f>
        <v>52554.83037502963</v>
      </c>
      <c r="G244" s="1">
        <f>SUM(D6:D244)</f>
        <v>84460.11407437305</v>
      </c>
    </row>
    <row r="245" spans="1:7" ht="12.75">
      <c r="A245">
        <v>240</v>
      </c>
      <c r="B245" s="1">
        <f>-PPMT(C1/12,LOOKUP(A6:A365,A6:A365),C3,C2)</f>
        <v>247.8370868837181</v>
      </c>
      <c r="C245" s="1">
        <f>-IPMT(C1/12,LOOKUP(A6:A365,A6:A365),C3,C2)</f>
        <v>105.55251175382776</v>
      </c>
      <c r="D245" s="1">
        <f t="shared" si="3"/>
        <v>353.3895986375459</v>
      </c>
      <c r="E245" s="1">
        <f>SUM(B6:B245)</f>
        <v>32153.12078622751</v>
      </c>
      <c r="F245" s="1">
        <f>SUM(C6:C245)</f>
        <v>52660.38288678346</v>
      </c>
      <c r="G245" s="1">
        <f>SUM(D6:D245)</f>
        <v>84813.5036730106</v>
      </c>
    </row>
    <row r="246" spans="1:7" ht="12.75">
      <c r="A246">
        <v>241</v>
      </c>
      <c r="B246" s="1">
        <f>-PPMT(C1/12,LOOKUP(A6:A365,A6:A365),C3,C2)</f>
        <v>249.2828032238731</v>
      </c>
      <c r="C246" s="1">
        <f>-IPMT(C1/12,LOOKUP(A6:A365,A6:A365),C3,C2)</f>
        <v>104.10679541367274</v>
      </c>
      <c r="D246" s="1">
        <f t="shared" si="3"/>
        <v>353.3895986375458</v>
      </c>
      <c r="E246" s="1">
        <f>SUM(B6:B246)</f>
        <v>32402.403589451384</v>
      </c>
      <c r="F246" s="1">
        <f>SUM(C6:C246)</f>
        <v>52764.489682197134</v>
      </c>
      <c r="G246" s="1">
        <f>SUM(D6:D246)</f>
        <v>85166.89327164814</v>
      </c>
    </row>
    <row r="247" spans="1:7" ht="12.75">
      <c r="A247">
        <v>242</v>
      </c>
      <c r="B247" s="1">
        <f>-PPMT(C1/12,LOOKUP(A6:A365,A6:A365),C3,C2)</f>
        <v>250.73695290934572</v>
      </c>
      <c r="C247" s="1">
        <f>-IPMT(C1/12,LOOKUP(A6:A365,A6:A365),C3,C2)</f>
        <v>102.65264572820014</v>
      </c>
      <c r="D247" s="1">
        <f t="shared" si="3"/>
        <v>353.3895986375459</v>
      </c>
      <c r="E247" s="1">
        <f>SUM(B6:B247)</f>
        <v>32653.14054236073</v>
      </c>
      <c r="F247" s="1">
        <f>SUM(C6:C247)</f>
        <v>52867.142327925336</v>
      </c>
      <c r="G247" s="1">
        <f>SUM(D6:D247)</f>
        <v>85520.28287028568</v>
      </c>
    </row>
    <row r="248" spans="1:7" ht="12.75">
      <c r="A248">
        <v>243</v>
      </c>
      <c r="B248" s="1">
        <f>-PPMT(C1/12,LOOKUP(A6:A365,A6:A365),C3,C2)</f>
        <v>252.19958513465025</v>
      </c>
      <c r="C248" s="1">
        <f>-IPMT(C1/12,LOOKUP(A6:A365,A6:A365),C3,C2)</f>
        <v>101.19001350289562</v>
      </c>
      <c r="D248" s="1">
        <f t="shared" si="3"/>
        <v>353.3895986375459</v>
      </c>
      <c r="E248" s="1">
        <f>SUM(B6:B248)</f>
        <v>32905.34012749538</v>
      </c>
      <c r="F248" s="1">
        <f>SUM(C6:C248)</f>
        <v>52968.332341428235</v>
      </c>
      <c r="G248" s="1">
        <f>SUM(D6:D248)</f>
        <v>85873.67246892322</v>
      </c>
    </row>
    <row r="249" spans="1:7" ht="12.75">
      <c r="A249">
        <v>244</v>
      </c>
      <c r="B249" s="1">
        <f>-PPMT(C1/12,LOOKUP(A6:A365,A6:A365),C3,C2)</f>
        <v>253.670749381269</v>
      </c>
      <c r="C249" s="1">
        <f>-IPMT(C1/12,LOOKUP(A6:A365,A6:A365),C3,C2)</f>
        <v>99.71884925627683</v>
      </c>
      <c r="D249" s="1">
        <f t="shared" si="3"/>
        <v>353.3895986375458</v>
      </c>
      <c r="E249" s="1">
        <f>SUM(B6:B249)</f>
        <v>33159.01087687665</v>
      </c>
      <c r="F249" s="1">
        <f>SUM(C6:C249)</f>
        <v>53068.05119068451</v>
      </c>
      <c r="G249" s="1">
        <f>SUM(D6:D249)</f>
        <v>86227.06206756076</v>
      </c>
    </row>
    <row r="250" spans="1:7" ht="12.75">
      <c r="A250">
        <v>245</v>
      </c>
      <c r="B250" s="1">
        <f>-PPMT(C1/12,LOOKUP(A6:A365,A6:A365),C3,C2)</f>
        <v>255.1504954193264</v>
      </c>
      <c r="C250" s="1">
        <f>-IPMT(C1/12,LOOKUP(A6:A365,A6:A365),C3,C2)</f>
        <v>98.23910321821943</v>
      </c>
      <c r="D250" s="1">
        <f t="shared" si="3"/>
        <v>353.3895986375458</v>
      </c>
      <c r="E250" s="1">
        <f>SUM(B6:B250)</f>
        <v>33414.16137229598</v>
      </c>
      <c r="F250" s="1">
        <f>SUM(C6:C250)</f>
        <v>53166.29029390273</v>
      </c>
      <c r="G250" s="1">
        <f>SUM(D6:D250)</f>
        <v>86580.4516661983</v>
      </c>
    </row>
    <row r="251" spans="1:7" ht="12.75">
      <c r="A251">
        <v>246</v>
      </c>
      <c r="B251" s="1">
        <f>-PPMT(C1/12,LOOKUP(A6:A365,A6:A365),C3,C2)</f>
        <v>256.6388733092725</v>
      </c>
      <c r="C251" s="1">
        <f>-IPMT(C1/12,LOOKUP(A6:A365,A6:A365),C3,C2)</f>
        <v>96.75072532827336</v>
      </c>
      <c r="D251" s="1">
        <f t="shared" si="3"/>
        <v>353.3895986375459</v>
      </c>
      <c r="E251" s="1">
        <f>SUM(B6:B251)</f>
        <v>33670.800245605256</v>
      </c>
      <c r="F251" s="1">
        <f>SUM(C6:C251)</f>
        <v>53263.04101923101</v>
      </c>
      <c r="G251" s="1">
        <f>SUM(D6:D251)</f>
        <v>86933.84126483585</v>
      </c>
    </row>
    <row r="252" spans="1:7" ht="12.75">
      <c r="A252">
        <v>247</v>
      </c>
      <c r="B252" s="1">
        <f>-PPMT(C1/12,LOOKUP(A6:A365,A6:A365),C3,C2)</f>
        <v>258.1359334035766</v>
      </c>
      <c r="C252" s="1">
        <f>-IPMT(C1/12,LOOKUP(A6:A365,A6:A365),C3,C2)</f>
        <v>95.25366523396926</v>
      </c>
      <c r="D252" s="1">
        <f t="shared" si="3"/>
        <v>353.3895986375459</v>
      </c>
      <c r="E252" s="1">
        <f>SUM(B6:B252)</f>
        <v>33928.93617900883</v>
      </c>
      <c r="F252" s="1">
        <f>SUM(C6:C252)</f>
        <v>53358.29468446498</v>
      </c>
      <c r="G252" s="1">
        <f>SUM(D6:D252)</f>
        <v>87287.23086347339</v>
      </c>
    </row>
    <row r="253" spans="1:7" ht="12.75">
      <c r="A253">
        <v>248</v>
      </c>
      <c r="B253" s="1">
        <f>-PPMT(C1/12,LOOKUP(A6:A365,A6:A365),C3,C2)</f>
        <v>259.6417263484308</v>
      </c>
      <c r="C253" s="1">
        <f>-IPMT(C1/12,LOOKUP(A6:A365,A6:A365),C3,C2)</f>
        <v>93.74787228911508</v>
      </c>
      <c r="D253" s="1">
        <f t="shared" si="3"/>
        <v>353.3895986375459</v>
      </c>
      <c r="E253" s="1">
        <f>SUM(B6:B253)</f>
        <v>34188.57790535726</v>
      </c>
      <c r="F253" s="1">
        <f>SUM(C6:C253)</f>
        <v>53452.042556754095</v>
      </c>
      <c r="G253" s="1">
        <f>SUM(D6:D253)</f>
        <v>87640.62046211094</v>
      </c>
    </row>
    <row r="254" spans="1:7" ht="12.75">
      <c r="A254">
        <v>249</v>
      </c>
      <c r="B254" s="1">
        <f>-PPMT(C1/12,LOOKUP(A6:A365,A6:A365),C3,C2)</f>
        <v>261.1563030854633</v>
      </c>
      <c r="C254" s="1">
        <f>-IPMT(C1/12,LOOKUP(A6:A365,A6:A365),C3,C2)</f>
        <v>92.23329555208258</v>
      </c>
      <c r="D254" s="1">
        <f t="shared" si="3"/>
        <v>353.3895986375459</v>
      </c>
      <c r="E254" s="1">
        <f>SUM(B6:B254)</f>
        <v>34449.73420844273</v>
      </c>
      <c r="F254" s="1">
        <f>SUM(C6:C254)</f>
        <v>53544.27585230618</v>
      </c>
      <c r="G254" s="1">
        <f>SUM(D6:D254)</f>
        <v>87994.01006074848</v>
      </c>
    </row>
    <row r="255" spans="1:7" ht="12.75">
      <c r="A255">
        <v>250</v>
      </c>
      <c r="B255" s="1">
        <f>-PPMT(C1/12,LOOKUP(A6:A365,A6:A365),C3,C2)</f>
        <v>262.6797148534618</v>
      </c>
      <c r="C255" s="1">
        <f>-IPMT(C1/12,LOOKUP(A6:A365,A6:A365),C3,C2)</f>
        <v>90.70988378408403</v>
      </c>
      <c r="D255" s="1">
        <f t="shared" si="3"/>
        <v>353.3895986375458</v>
      </c>
      <c r="E255" s="1">
        <f>SUM(B6:B255)</f>
        <v>34712.41392329619</v>
      </c>
      <c r="F255" s="1">
        <f>SUM(C6:C255)</f>
        <v>53634.98573609026</v>
      </c>
      <c r="G255" s="1">
        <f>SUM(D6:D255)</f>
        <v>88347.39965938602</v>
      </c>
    </row>
    <row r="256" spans="1:7" ht="12.75">
      <c r="A256">
        <v>251</v>
      </c>
      <c r="B256" s="1">
        <f>-PPMT(C1/12,LOOKUP(A6:A365,A6:A365),C3,C2)</f>
        <v>264.21201319010703</v>
      </c>
      <c r="C256" s="1">
        <f>-IPMT(C1/12,LOOKUP(A6:A365,A6:A365),C3,C2)</f>
        <v>89.17758544743883</v>
      </c>
      <c r="D256" s="1">
        <f t="shared" si="3"/>
        <v>353.3895986375459</v>
      </c>
      <c r="E256" s="1">
        <f>SUM(B6:B256)</f>
        <v>34976.6259364863</v>
      </c>
      <c r="F256" s="1">
        <f>SUM(C6:C256)</f>
        <v>53724.1633215377</v>
      </c>
      <c r="G256" s="1">
        <f>SUM(D6:D256)</f>
        <v>88700.78925802356</v>
      </c>
    </row>
    <row r="257" spans="1:7" ht="12.75">
      <c r="A257">
        <v>252</v>
      </c>
      <c r="B257" s="1">
        <f>-PPMT(C1/12,LOOKUP(A6:A365,A6:A365),C3,C2)</f>
        <v>265.753249933716</v>
      </c>
      <c r="C257" s="1">
        <f>-IPMT(C1/12,LOOKUP(A6:A365,A6:A365),C3,C2)</f>
        <v>87.63634870382987</v>
      </c>
      <c r="D257" s="1">
        <f t="shared" si="3"/>
        <v>353.3895986375459</v>
      </c>
      <c r="E257" s="1">
        <f>SUM(B6:B257)</f>
        <v>35242.37918642002</v>
      </c>
      <c r="F257" s="1">
        <f>SUM(C6:C257)</f>
        <v>53811.79967024153</v>
      </c>
      <c r="G257" s="1">
        <f>SUM(D6:D257)</f>
        <v>89054.1788566611</v>
      </c>
    </row>
    <row r="258" spans="1:7" ht="12.75">
      <c r="A258">
        <v>253</v>
      </c>
      <c r="B258" s="1">
        <f>-PPMT(C1/12,LOOKUP(A6:A365,A6:A365),C3,C2)</f>
        <v>267.303477224996</v>
      </c>
      <c r="C258" s="1">
        <f>-IPMT(C1/12,LOOKUP(A6:A365,A6:A365),C3,C2)</f>
        <v>86.08612141254987</v>
      </c>
      <c r="D258" s="1">
        <f t="shared" si="3"/>
        <v>353.3895986375459</v>
      </c>
      <c r="E258" s="1">
        <f>SUM(B6:B258)</f>
        <v>35509.68266364501</v>
      </c>
      <c r="F258" s="1">
        <f>SUM(C6:C258)</f>
        <v>53897.88579165408</v>
      </c>
      <c r="G258" s="1">
        <f>SUM(D6:D258)</f>
        <v>89407.56845529865</v>
      </c>
    </row>
    <row r="259" spans="1:7" ht="12.75">
      <c r="A259">
        <v>254</v>
      </c>
      <c r="B259" s="1">
        <f>-PPMT(C1/12,LOOKUP(A6:A365,A6:A365),C3,C2)</f>
        <v>268.86274750880847</v>
      </c>
      <c r="C259" s="1">
        <f>-IPMT(C1/12,LOOKUP(A6:A365,A6:A365),C3,C2)</f>
        <v>84.52685112873739</v>
      </c>
      <c r="D259" s="1">
        <f t="shared" si="3"/>
        <v>353.3895986375459</v>
      </c>
      <c r="E259" s="1">
        <f>SUM(B6:B259)</f>
        <v>35778.54541115382</v>
      </c>
      <c r="F259" s="1">
        <f>SUM(C6:C259)</f>
        <v>53982.412642782816</v>
      </c>
      <c r="G259" s="1">
        <f>SUM(D6:D259)</f>
        <v>89760.95805393619</v>
      </c>
    </row>
    <row r="260" spans="1:7" ht="12.75">
      <c r="A260">
        <v>255</v>
      </c>
      <c r="B260" s="1">
        <f>-PPMT(C1/12,LOOKUP(A6:A365,A6:A365),C3,C2)</f>
        <v>270.4311135359432</v>
      </c>
      <c r="C260" s="1">
        <f>-IPMT(C1/12,LOOKUP(A6:A365,A6:A365),C3,C2)</f>
        <v>82.95848510160269</v>
      </c>
      <c r="D260" s="1">
        <f t="shared" si="3"/>
        <v>353.3895986375459</v>
      </c>
      <c r="E260" s="1">
        <f>SUM(B6:B260)</f>
        <v>36048.976524689766</v>
      </c>
      <c r="F260" s="1">
        <f>SUM(C6:C260)</f>
        <v>54065.37112788442</v>
      </c>
      <c r="G260" s="1">
        <f>SUM(D6:D260)</f>
        <v>90114.34765257374</v>
      </c>
    </row>
    <row r="261" spans="1:7" ht="12.75">
      <c r="A261">
        <v>256</v>
      </c>
      <c r="B261" s="1">
        <f>-PPMT(C1/12,LOOKUP(A6:A365,A6:A365),C3,C2)</f>
        <v>272.0086283649029</v>
      </c>
      <c r="C261" s="1">
        <f>-IPMT(C1/12,LOOKUP(A6:A365,A6:A365),C3,C2)</f>
        <v>81.380970272643</v>
      </c>
      <c r="D261" s="1">
        <f t="shared" si="3"/>
        <v>353.3895986375459</v>
      </c>
      <c r="E261" s="1">
        <f>SUM(B6:B261)</f>
        <v>36320.985153054666</v>
      </c>
      <c r="F261" s="1">
        <f>SUM(C6:C261)</f>
        <v>54146.75209815706</v>
      </c>
      <c r="G261" s="1">
        <f>SUM(D6:D261)</f>
        <v>90467.73725121128</v>
      </c>
    </row>
    <row r="262" spans="1:7" ht="12.75">
      <c r="A262">
        <v>257</v>
      </c>
      <c r="B262" s="1">
        <f>-PPMT(C1/12,LOOKUP(A6:A365,A6:A365),C3,C2)</f>
        <v>273.59534536369813</v>
      </c>
      <c r="C262" s="1">
        <f>-IPMT(C1/12,LOOKUP(A6:A365,A6:A365),C3,C2)</f>
        <v>79.79425327384774</v>
      </c>
      <c r="D262" s="1">
        <f t="shared" si="3"/>
        <v>353.3895986375459</v>
      </c>
      <c r="E262" s="1">
        <f>SUM(B6:B262)</f>
        <v>36594.58049841836</v>
      </c>
      <c r="F262" s="1">
        <f>SUM(C6:C262)</f>
        <v>54226.54635143091</v>
      </c>
      <c r="G262" s="1">
        <f>SUM(D6:D262)</f>
        <v>90821.12684984882</v>
      </c>
    </row>
    <row r="263" spans="1:7" ht="12.75">
      <c r="A263">
        <v>258</v>
      </c>
      <c r="B263" s="1">
        <f>-PPMT(C1/12,LOOKUP(A6:A365,A6:A365),C3,C2)</f>
        <v>275.1913182116531</v>
      </c>
      <c r="C263" s="1">
        <f>-IPMT(C1/12,LOOKUP(A6:A365,A6:A365),C3,C2)</f>
        <v>78.19828042589283</v>
      </c>
      <c r="D263" s="1">
        <f aca="true" t="shared" si="4" ref="D263:D326">B263+C263</f>
        <v>353.38959863754593</v>
      </c>
      <c r="E263" s="1">
        <f>SUM(B6:B263)</f>
        <v>36869.77181663002</v>
      </c>
      <c r="F263" s="1">
        <f>SUM(C6:C263)</f>
        <v>54304.7446318568</v>
      </c>
      <c r="G263" s="1">
        <f>SUM(D6:D263)</f>
        <v>91174.51644848636</v>
      </c>
    </row>
    <row r="264" spans="1:7" ht="12.75">
      <c r="A264">
        <v>259</v>
      </c>
      <c r="B264" s="1">
        <f>-PPMT(C1/12,LOOKUP(A6:A365,A6:A365),C3,C2)</f>
        <v>276.79660090122104</v>
      </c>
      <c r="C264" s="1">
        <f>-IPMT(C1/12,LOOKUP(A6:A365,A6:A365),C3,C2)</f>
        <v>76.59299773632486</v>
      </c>
      <c r="D264" s="1">
        <f t="shared" si="4"/>
        <v>353.3895986375459</v>
      </c>
      <c r="E264" s="1">
        <f>SUM(B6:B264)</f>
        <v>37146.56841753124</v>
      </c>
      <c r="F264" s="1">
        <f>SUM(C6:C264)</f>
        <v>54381.33762959313</v>
      </c>
      <c r="G264" s="1">
        <f>SUM(D6:D264)</f>
        <v>91527.9060471239</v>
      </c>
    </row>
    <row r="265" spans="1:7" ht="12.75">
      <c r="A265">
        <v>260</v>
      </c>
      <c r="B265" s="1">
        <f>-PPMT(C1/12,LOOKUP(A6:A365,A6:A365),C3,C2)</f>
        <v>278.4112477398114</v>
      </c>
      <c r="C265" s="1">
        <f>-IPMT(C1/12,LOOKUP(A6:A365,A6:A365),C3,C2)</f>
        <v>74.9783508977344</v>
      </c>
      <c r="D265" s="1">
        <f t="shared" si="4"/>
        <v>353.3895986375458</v>
      </c>
      <c r="E265" s="1">
        <f>SUM(B6:B265)</f>
        <v>37424.97966527105</v>
      </c>
      <c r="F265" s="1">
        <f>SUM(C6:C265)</f>
        <v>54456.315980490865</v>
      </c>
      <c r="G265" s="1">
        <f>SUM(D6:D265)</f>
        <v>91881.29564576145</v>
      </c>
    </row>
    <row r="266" spans="1:7" ht="12.75">
      <c r="A266">
        <v>261</v>
      </c>
      <c r="B266" s="1">
        <f>-PPMT(C1/12,LOOKUP(A6:A365,A6:A365),C3,C2)</f>
        <v>280.03531335162705</v>
      </c>
      <c r="C266" s="1">
        <f>-IPMT(C1/12,LOOKUP(A6:A365,A6:A365),C3,C2)</f>
        <v>73.35428528591883</v>
      </c>
      <c r="D266" s="1">
        <f t="shared" si="4"/>
        <v>353.3895986375459</v>
      </c>
      <c r="E266" s="1">
        <f>SUM(B6:B266)</f>
        <v>37705.014978622676</v>
      </c>
      <c r="F266" s="1">
        <f>SUM(C6:C266)</f>
        <v>54529.67026577678</v>
      </c>
      <c r="G266" s="1">
        <f>SUM(D6:D266)</f>
        <v>92234.68524439899</v>
      </c>
    </row>
    <row r="267" spans="1:7" ht="12.75">
      <c r="A267">
        <v>262</v>
      </c>
      <c r="B267" s="1">
        <f>-PPMT(C1/12,LOOKUP(A6:A365,A6:A365),C3,C2)</f>
        <v>281.66885267951153</v>
      </c>
      <c r="C267" s="1">
        <f>-IPMT(C1/12,LOOKUP(A6:A365,A6:A365),C3,C2)</f>
        <v>71.72074595803433</v>
      </c>
      <c r="D267" s="1">
        <f t="shared" si="4"/>
        <v>353.3895986375459</v>
      </c>
      <c r="E267" s="1">
        <f>SUM(B6:B267)</f>
        <v>37986.68383130219</v>
      </c>
      <c r="F267" s="1">
        <f>SUM(C6:C267)</f>
        <v>54601.39101173481</v>
      </c>
      <c r="G267" s="1">
        <f>SUM(D6:D267)</f>
        <v>92588.07484303653</v>
      </c>
    </row>
    <row r="268" spans="1:7" ht="12.75">
      <c r="A268">
        <v>263</v>
      </c>
      <c r="B268" s="1">
        <f>-PPMT(C1/12,LOOKUP(A6:A365,A6:A365),C3,C2)</f>
        <v>283.3119209868087</v>
      </c>
      <c r="C268" s="1">
        <f>-IPMT(C1/12,LOOKUP(A6:A365,A6:A365),C3,C2)</f>
        <v>70.07767765073719</v>
      </c>
      <c r="D268" s="1">
        <f t="shared" si="4"/>
        <v>353.3895986375459</v>
      </c>
      <c r="E268" s="1">
        <f>SUM(B6:B268)</f>
        <v>38269.995752288996</v>
      </c>
      <c r="F268" s="1">
        <f>SUM(C6:C268)</f>
        <v>54671.46868938555</v>
      </c>
      <c r="G268" s="1">
        <f>SUM(D6:D268)</f>
        <v>92941.46444167408</v>
      </c>
    </row>
    <row r="269" spans="1:7" ht="12.75">
      <c r="A269">
        <v>264</v>
      </c>
      <c r="B269" s="1">
        <f>-PPMT(C1/12,LOOKUP(A6:A365,A6:A365),C3,C2)</f>
        <v>284.96457385923173</v>
      </c>
      <c r="C269" s="1">
        <f>-IPMT(C1/12,LOOKUP(A6:A365,A6:A365),C3,C2)</f>
        <v>68.42502477831414</v>
      </c>
      <c r="D269" s="1">
        <f t="shared" si="4"/>
        <v>353.3895986375459</v>
      </c>
      <c r="E269" s="1">
        <f>SUM(B6:B269)</f>
        <v>38554.960326148226</v>
      </c>
      <c r="F269" s="1">
        <f>SUM(C6:C269)</f>
        <v>54739.89371416386</v>
      </c>
      <c r="G269" s="1">
        <f>SUM(D6:D269)</f>
        <v>93294.85404031162</v>
      </c>
    </row>
    <row r="270" spans="1:7" ht="12.75">
      <c r="A270">
        <v>265</v>
      </c>
      <c r="B270" s="1">
        <f>-PPMT(C1/12,LOOKUP(A6:A365,A6:A365),C3,C2)</f>
        <v>286.6268672067439</v>
      </c>
      <c r="C270" s="1">
        <f>-IPMT(C1/12,LOOKUP(A6:A365,A6:A365),C3,C2)</f>
        <v>66.76273143080198</v>
      </c>
      <c r="D270" s="1">
        <f t="shared" si="4"/>
        <v>353.3895986375459</v>
      </c>
      <c r="E270" s="1">
        <f>SUM(B6:B270)</f>
        <v>38841.58719335497</v>
      </c>
      <c r="F270" s="1">
        <f>SUM(C6:C270)</f>
        <v>54806.656445594665</v>
      </c>
      <c r="G270" s="1">
        <f>SUM(D6:D270)</f>
        <v>93648.24363894916</v>
      </c>
    </row>
    <row r="271" spans="1:7" ht="12.75">
      <c r="A271">
        <v>266</v>
      </c>
      <c r="B271" s="1">
        <f>-PPMT(C1/12,LOOKUP(A6:A365,A6:A365),C3,C2)</f>
        <v>288.2988572654499</v>
      </c>
      <c r="C271" s="1">
        <f>-IPMT(C1/12,LOOKUP(A6:A365,A6:A365),C3,C2)</f>
        <v>65.09074137209595</v>
      </c>
      <c r="D271" s="1">
        <f t="shared" si="4"/>
        <v>353.3895986375459</v>
      </c>
      <c r="E271" s="1">
        <f>SUM(B6:B271)</f>
        <v>39129.88605062042</v>
      </c>
      <c r="F271" s="1">
        <f>SUM(C6:C271)</f>
        <v>54871.74718696676</v>
      </c>
      <c r="G271" s="1">
        <f>SUM(D6:D271)</f>
        <v>94001.6332375867</v>
      </c>
    </row>
    <row r="272" spans="1:7" ht="12.75">
      <c r="A272">
        <v>267</v>
      </c>
      <c r="B272" s="1">
        <f>-PPMT(C1/12,LOOKUP(A6:A365,A6:A365),C3,C2)</f>
        <v>289.98060059949836</v>
      </c>
      <c r="C272" s="1">
        <f>-IPMT(C1/12,LOOKUP(A6:A365,A6:A365),C3,C2)</f>
        <v>63.4089980380475</v>
      </c>
      <c r="D272" s="1">
        <f t="shared" si="4"/>
        <v>353.3895986375459</v>
      </c>
      <c r="E272" s="1">
        <f>SUM(B6:B272)</f>
        <v>39419.86665121992</v>
      </c>
      <c r="F272" s="1">
        <f>SUM(C6:C272)</f>
        <v>54935.1561850048</v>
      </c>
      <c r="G272" s="1">
        <f>SUM(D6:D272)</f>
        <v>94355.02283622425</v>
      </c>
    </row>
    <row r="273" spans="1:7" ht="12.75">
      <c r="A273">
        <v>268</v>
      </c>
      <c r="B273" s="1">
        <f>-PPMT(C1/12,LOOKUP(A6:A365,A6:A365),C3,C2)</f>
        <v>291.6721541029954</v>
      </c>
      <c r="C273" s="1">
        <f>-IPMT(C1/12,LOOKUP(A6:A365,A6:A365),C3,C2)</f>
        <v>61.71744453455042</v>
      </c>
      <c r="D273" s="1">
        <f t="shared" si="4"/>
        <v>353.3895986375458</v>
      </c>
      <c r="E273" s="1">
        <f>SUM(B6:B273)</f>
        <v>39711.53880532292</v>
      </c>
      <c r="F273" s="1">
        <f>SUM(C6:C273)</f>
        <v>54996.873629539354</v>
      </c>
      <c r="G273" s="1">
        <f>SUM(D6:D273)</f>
        <v>94708.41243486179</v>
      </c>
    </row>
    <row r="274" spans="1:7" ht="12.75">
      <c r="A274">
        <v>269</v>
      </c>
      <c r="B274" s="1">
        <f>-PPMT(C1/12,LOOKUP(A6:A365,A6:A365),C3,C2)</f>
        <v>293.3735750019296</v>
      </c>
      <c r="C274" s="1">
        <f>-IPMT(C1/12,LOOKUP(A6:A365,A6:A365),C3,C2)</f>
        <v>60.016023635616286</v>
      </c>
      <c r="D274" s="1">
        <f t="shared" si="4"/>
        <v>353.38959863754593</v>
      </c>
      <c r="E274" s="1">
        <f>SUM(B6:B274)</f>
        <v>40004.91238032485</v>
      </c>
      <c r="F274" s="1">
        <f>SUM(C6:C274)</f>
        <v>55056.88965317497</v>
      </c>
      <c r="G274" s="1">
        <f>SUM(D6:D274)</f>
        <v>95061.80203349933</v>
      </c>
    </row>
    <row r="275" spans="1:7" ht="12.75">
      <c r="A275">
        <v>270</v>
      </c>
      <c r="B275" s="1">
        <f>-PPMT(C1/12,LOOKUP(A6:A365,A6:A365),C3,C2)</f>
        <v>295.0849208561075</v>
      </c>
      <c r="C275" s="1">
        <f>-IPMT(C1/12,LOOKUP(A6:A365,A6:A365),C3,C2)</f>
        <v>58.30467778143835</v>
      </c>
      <c r="D275" s="1">
        <f t="shared" si="4"/>
        <v>353.3895986375458</v>
      </c>
      <c r="E275" s="1">
        <f>SUM(B6:B275)</f>
        <v>40299.997301180956</v>
      </c>
      <c r="F275" s="1">
        <f>SUM(C6:C275)</f>
        <v>55115.19433095641</v>
      </c>
      <c r="G275" s="1">
        <f>SUM(D6:D275)</f>
        <v>95415.19163213688</v>
      </c>
    </row>
    <row r="276" spans="1:7" ht="12.75">
      <c r="A276">
        <v>271</v>
      </c>
      <c r="B276" s="1">
        <f>-PPMT(C1/12,LOOKUP(A6:A365,A6:A365),C3,C2)</f>
        <v>296.8062495611014</v>
      </c>
      <c r="C276" s="1">
        <f>-IPMT(C1/12,LOOKUP(A6:A365,A6:A365),C3,C2)</f>
        <v>56.58334907644439</v>
      </c>
      <c r="D276" s="1">
        <f t="shared" si="4"/>
        <v>353.3895986375458</v>
      </c>
      <c r="E276" s="1">
        <f>SUM(B6:B276)</f>
        <v>40596.80355074206</v>
      </c>
      <c r="F276" s="1">
        <f>SUM(C6:C276)</f>
        <v>55171.77768003285</v>
      </c>
      <c r="G276" s="1">
        <f>SUM(D6:D276)</f>
        <v>95768.58123077442</v>
      </c>
    </row>
    <row r="277" spans="1:7" ht="12.75">
      <c r="A277">
        <v>272</v>
      </c>
      <c r="B277" s="1">
        <f>-PPMT(C1/12,LOOKUP(A6:A365,A6:A365),C3,C2)</f>
        <v>298.53761935020793</v>
      </c>
      <c r="C277" s="1">
        <f>-IPMT(C1/12,LOOKUP(A6:A365,A6:A365),C3,C2)</f>
        <v>54.85197928733797</v>
      </c>
      <c r="D277" s="1">
        <f t="shared" si="4"/>
        <v>353.3895986375459</v>
      </c>
      <c r="E277" s="1">
        <f>SUM(B6:B277)</f>
        <v>40895.341170092266</v>
      </c>
      <c r="F277" s="1">
        <f>SUM(C6:C277)</f>
        <v>55226.62965932019</v>
      </c>
      <c r="G277" s="1">
        <f>SUM(D6:D277)</f>
        <v>96121.97082941196</v>
      </c>
    </row>
    <row r="278" spans="1:7" ht="12.75">
      <c r="A278">
        <v>273</v>
      </c>
      <c r="B278" s="1">
        <f>-PPMT(C1/12,LOOKUP(A6:A365,A6:A365),C3,C2)</f>
        <v>300.27908879641745</v>
      </c>
      <c r="C278" s="1">
        <f>-IPMT(C1/12,LOOKUP(A6:A365,A6:A365),C3,C2)</f>
        <v>53.110509841128426</v>
      </c>
      <c r="D278" s="1">
        <f t="shared" si="4"/>
        <v>353.3895986375459</v>
      </c>
      <c r="E278" s="1">
        <f>SUM(B6:B278)</f>
        <v>41195.62025888868</v>
      </c>
      <c r="F278" s="1">
        <f>SUM(C6:C278)</f>
        <v>55279.74016916132</v>
      </c>
      <c r="G278" s="1">
        <f>SUM(D6:D278)</f>
        <v>96475.3604280495</v>
      </c>
    </row>
    <row r="279" spans="1:7" ht="12.75">
      <c r="A279">
        <v>274</v>
      </c>
      <c r="B279" s="1">
        <f>-PPMT(C1/12,LOOKUP(A6:A365,A6:A365),C3,C2)</f>
        <v>302.03071681439656</v>
      </c>
      <c r="C279" s="1">
        <f>-IPMT(C1/12,LOOKUP(A6:A365,A6:A365),C3,C2)</f>
        <v>51.35888182314931</v>
      </c>
      <c r="D279" s="1">
        <f t="shared" si="4"/>
        <v>353.3895986375459</v>
      </c>
      <c r="E279" s="1">
        <f>SUM(B6:B279)</f>
        <v>41497.65097570308</v>
      </c>
      <c r="F279" s="1">
        <f>SUM(C6:C279)</f>
        <v>55331.09905098447</v>
      </c>
      <c r="G279" s="1">
        <f>SUM(D6:D279)</f>
        <v>96828.75002668705</v>
      </c>
    </row>
    <row r="280" spans="1:7" ht="12.75">
      <c r="A280">
        <v>275</v>
      </c>
      <c r="B280" s="1">
        <f>-PPMT(C1/12,LOOKUP(A6:A365,A6:A365),C3,C2)</f>
        <v>303.7925626624805</v>
      </c>
      <c r="C280" s="1">
        <f>-IPMT(C1/12,LOOKUP(A6:A365,A6:A365),C3,C2)</f>
        <v>49.597035975065346</v>
      </c>
      <c r="D280" s="1">
        <f t="shared" si="4"/>
        <v>353.3895986375459</v>
      </c>
      <c r="E280" s="1">
        <f>SUM(B6:B280)</f>
        <v>41801.44353836556</v>
      </c>
      <c r="F280" s="1">
        <f>SUM(C6:C280)</f>
        <v>55380.696086959535</v>
      </c>
      <c r="G280" s="1">
        <f>SUM(D6:D280)</f>
        <v>97182.13962532459</v>
      </c>
    </row>
    <row r="281" spans="1:7" ht="12.75">
      <c r="A281">
        <v>276</v>
      </c>
      <c r="B281" s="1">
        <f>-PPMT(C1/12,LOOKUP(A6:A365,A6:A365),C3,C2)</f>
        <v>305.56468594467833</v>
      </c>
      <c r="C281" s="1">
        <f>-IPMT(C1/12,LOOKUP(A6:A365,A6:A365),C3,C2)</f>
        <v>47.82491269286755</v>
      </c>
      <c r="D281" s="1">
        <f t="shared" si="4"/>
        <v>353.3895986375459</v>
      </c>
      <c r="E281" s="1">
        <f>SUM(B6:B281)</f>
        <v>42107.00822431024</v>
      </c>
      <c r="F281" s="1">
        <f>SUM(C6:C281)</f>
        <v>55428.5209996524</v>
      </c>
      <c r="G281" s="1">
        <f>SUM(D6:D281)</f>
        <v>97535.52922396213</v>
      </c>
    </row>
    <row r="282" spans="1:7" ht="12.75">
      <c r="A282">
        <v>277</v>
      </c>
      <c r="B282" s="1">
        <f>-PPMT(C1/12,LOOKUP(A6:A365,A6:A365),C3,C2)</f>
        <v>307.34714661268896</v>
      </c>
      <c r="C282" s="1">
        <f>-IPMT(C1/12,LOOKUP(A6:A365,A6:A365),C3,C2)</f>
        <v>46.04245202485692</v>
      </c>
      <c r="D282" s="1">
        <f t="shared" si="4"/>
        <v>353.3895986375459</v>
      </c>
      <c r="E282" s="1">
        <f>SUM(B6:B282)</f>
        <v>42414.35537092292</v>
      </c>
      <c r="F282" s="1">
        <f>SUM(C6:C282)</f>
        <v>55474.563451677255</v>
      </c>
      <c r="G282" s="1">
        <f>SUM(D6:D282)</f>
        <v>97888.91882259968</v>
      </c>
    </row>
    <row r="283" spans="1:7" ht="12.75">
      <c r="A283">
        <v>278</v>
      </c>
      <c r="B283" s="1">
        <f>-PPMT(C1/12,LOOKUP(A6:A365,A6:A365),C3,C2)</f>
        <v>309.14000496792966</v>
      </c>
      <c r="C283" s="1">
        <f>-IPMT(C1/12,LOOKUP(A6:A365,A6:A365),C3,C2)</f>
        <v>44.249593669616225</v>
      </c>
      <c r="D283" s="1">
        <f t="shared" si="4"/>
        <v>353.3895986375459</v>
      </c>
      <c r="E283" s="1">
        <f>SUM(B6:B283)</f>
        <v>42723.49537589085</v>
      </c>
      <c r="F283" s="1">
        <f>SUM(C6:C283)</f>
        <v>55518.81304534687</v>
      </c>
      <c r="G283" s="1">
        <f>SUM(D6:D283)</f>
        <v>98242.30842123722</v>
      </c>
    </row>
    <row r="284" spans="1:7" ht="12.75">
      <c r="A284">
        <v>279</v>
      </c>
      <c r="B284" s="1">
        <f>-PPMT(C1/12,LOOKUP(A6:A365,A6:A365),C3,C2)</f>
        <v>310.9433216635759</v>
      </c>
      <c r="C284" s="1">
        <f>-IPMT(C1/12,LOOKUP(A6:A365,A6:A365),C3,C2)</f>
        <v>42.446276973969965</v>
      </c>
      <c r="D284" s="1">
        <f t="shared" si="4"/>
        <v>353.3895986375459</v>
      </c>
      <c r="E284" s="1">
        <f>SUM(B6:B284)</f>
        <v>43034.438697554426</v>
      </c>
      <c r="F284" s="1">
        <f>SUM(C6:C284)</f>
        <v>55561.25932232084</v>
      </c>
      <c r="G284" s="1">
        <f>SUM(D6:D284)</f>
        <v>98595.69801987476</v>
      </c>
    </row>
    <row r="285" spans="1:7" ht="12.75">
      <c r="A285">
        <v>280</v>
      </c>
      <c r="B285" s="1">
        <f>-PPMT(C1/12,LOOKUP(A6:A365,A6:A365),C3,C2)</f>
        <v>312.75715770661344</v>
      </c>
      <c r="C285" s="1">
        <f>-IPMT(C1/12,LOOKUP(A6:A365,A6:A365),C3,C2)</f>
        <v>40.63244093093245</v>
      </c>
      <c r="D285" s="1">
        <f t="shared" si="4"/>
        <v>353.3895986375459</v>
      </c>
      <c r="E285" s="1">
        <f>SUM(B6:B285)</f>
        <v>43347.19585526104</v>
      </c>
      <c r="F285" s="1">
        <f>SUM(C6:C285)</f>
        <v>55601.89176325177</v>
      </c>
      <c r="G285" s="1">
        <f>SUM(D6:D285)</f>
        <v>98949.0876185123</v>
      </c>
    </row>
    <row r="286" spans="1:7" ht="12.75">
      <c r="A286">
        <v>281</v>
      </c>
      <c r="B286" s="1">
        <f>-PPMT(C1/12,LOOKUP(A6:A365,A6:A365),C3,C2)</f>
        <v>314.581574459902</v>
      </c>
      <c r="C286" s="1">
        <f>-IPMT(C1/12,LOOKUP(A6:A365,A6:A365),C3,C2)</f>
        <v>38.808024177643865</v>
      </c>
      <c r="D286" s="1">
        <f t="shared" si="4"/>
        <v>353.3895986375459</v>
      </c>
      <c r="E286" s="1">
        <f>SUM(B6:B286)</f>
        <v>43661.77742972094</v>
      </c>
      <c r="F286" s="1">
        <f>SUM(C6:C286)</f>
        <v>55640.69978742941</v>
      </c>
      <c r="G286" s="1">
        <f>SUM(D6:D286)</f>
        <v>99302.47721714985</v>
      </c>
    </row>
    <row r="287" spans="1:7" ht="12.75">
      <c r="A287">
        <v>282</v>
      </c>
      <c r="B287" s="1">
        <f>-PPMT(C1/12,LOOKUP(A6:A365,A6:A365),C3,C2)</f>
        <v>316.4166336442514</v>
      </c>
      <c r="C287" s="1">
        <f>-IPMT(C1/12,LOOKUP(A6:A365,A6:A365),C3,C2)</f>
        <v>36.97296499329444</v>
      </c>
      <c r="D287" s="1">
        <f t="shared" si="4"/>
        <v>353.3895986375459</v>
      </c>
      <c r="E287" s="1">
        <f>SUM(B6:B287)</f>
        <v>43978.19406336519</v>
      </c>
      <c r="F287" s="1">
        <f>SUM(C6:C287)</f>
        <v>55677.6727524227</v>
      </c>
      <c r="G287" s="1">
        <f>SUM(D6:D287)</f>
        <v>99655.86681578739</v>
      </c>
    </row>
    <row r="288" spans="1:7" ht="12.75">
      <c r="A288">
        <v>283</v>
      </c>
      <c r="B288" s="1">
        <f>-PPMT(C1/12,LOOKUP(A6:A365,A6:A365),C3,C2)</f>
        <v>318.26239734050955</v>
      </c>
      <c r="C288" s="1">
        <f>-IPMT(C1/12,LOOKUP(A6:A365,A6:A365),C3,C2)</f>
        <v>35.12720129703631</v>
      </c>
      <c r="D288" s="1">
        <f t="shared" si="4"/>
        <v>353.3895986375459</v>
      </c>
      <c r="E288" s="1">
        <f>SUM(B6:B288)</f>
        <v>44296.4564607057</v>
      </c>
      <c r="F288" s="1">
        <f>SUM(C6:C288)</f>
        <v>55712.79995371974</v>
      </c>
      <c r="G288" s="1">
        <f>SUM(D6:D288)</f>
        <v>100009.25641442493</v>
      </c>
    </row>
    <row r="289" spans="1:7" ht="12.75">
      <c r="A289">
        <v>284</v>
      </c>
      <c r="B289" s="1">
        <f>-PPMT(C1/12,LOOKUP(A6:A365,A6:A365),C3,C2)</f>
        <v>320.11892799166253</v>
      </c>
      <c r="C289" s="1">
        <f>-IPMT(C1/12,LOOKUP(A6:A365,A6:A365),C3,C2)</f>
        <v>33.270670645883335</v>
      </c>
      <c r="D289" s="1">
        <f t="shared" si="4"/>
        <v>353.3895986375459</v>
      </c>
      <c r="E289" s="1">
        <f>SUM(B6:B289)</f>
        <v>44616.57538869736</v>
      </c>
      <c r="F289" s="1">
        <f>SUM(C6:C289)</f>
        <v>55746.070624365624</v>
      </c>
      <c r="G289" s="1">
        <f>SUM(D6:D289)</f>
        <v>100362.64601306248</v>
      </c>
    </row>
    <row r="290" spans="1:7" ht="12.75">
      <c r="A290">
        <v>285</v>
      </c>
      <c r="B290" s="1">
        <f>-PPMT(C1/12,LOOKUP(A6:A365,A6:A365),C3,C2)</f>
        <v>321.98628840494723</v>
      </c>
      <c r="C290" s="1">
        <f>-IPMT(C1/12,LOOKUP(A6:A365,A6:A365),C3,C2)</f>
        <v>31.403310232598635</v>
      </c>
      <c r="D290" s="1">
        <f t="shared" si="4"/>
        <v>353.3895986375459</v>
      </c>
      <c r="E290" s="1">
        <f>SUM(B6:B290)</f>
        <v>44938.56167710231</v>
      </c>
      <c r="F290" s="1">
        <f>SUM(C6:C290)</f>
        <v>55777.47393459822</v>
      </c>
      <c r="G290" s="1">
        <f>SUM(D6:D290)</f>
        <v>100716.03561170002</v>
      </c>
    </row>
    <row r="291" spans="1:7" ht="12.75">
      <c r="A291">
        <v>286</v>
      </c>
      <c r="B291" s="1">
        <f>-PPMT(C1/12,LOOKUP(A6:A365,A6:A365),C3,C2)</f>
        <v>323.8645417539761</v>
      </c>
      <c r="C291" s="1">
        <f>-IPMT(C1/12,LOOKUP(A6:A365,A6:A365),C3,C2)</f>
        <v>29.52505688356978</v>
      </c>
      <c r="D291" s="1">
        <f t="shared" si="4"/>
        <v>353.3895986375459</v>
      </c>
      <c r="E291" s="1">
        <f>SUM(B6:B291)</f>
        <v>45262.426218856286</v>
      </c>
      <c r="F291" s="1">
        <f>SUM(C6:C291)</f>
        <v>55806.99899148179</v>
      </c>
      <c r="G291" s="1">
        <f>SUM(D6:D291)</f>
        <v>101069.42521033756</v>
      </c>
    </row>
    <row r="292" spans="1:7" ht="12.75">
      <c r="A292">
        <v>287</v>
      </c>
      <c r="B292" s="1">
        <f>-PPMT(C1/12,LOOKUP(A6:A365,A6:A365),C3,C2)</f>
        <v>325.7537515808743</v>
      </c>
      <c r="C292" s="1">
        <f>-IPMT(C1/12,LOOKUP(A6:A365,A6:A365),C3,C2)</f>
        <v>27.63584705667158</v>
      </c>
      <c r="D292" s="1">
        <f t="shared" si="4"/>
        <v>353.3895986375459</v>
      </c>
      <c r="E292" s="1">
        <f>SUM(B6:B292)</f>
        <v>45588.17997043716</v>
      </c>
      <c r="F292" s="1">
        <f>SUM(C6:C292)</f>
        <v>55834.63483853846</v>
      </c>
      <c r="G292" s="1">
        <f>SUM(D6:D292)</f>
        <v>101422.8148089751</v>
      </c>
    </row>
    <row r="293" spans="1:7" ht="12.75">
      <c r="A293">
        <v>288</v>
      </c>
      <c r="B293" s="1">
        <f>-PPMT(C1/12,LOOKUP(A6:A365,A6:A365),C3,C2)</f>
        <v>327.65398179842936</v>
      </c>
      <c r="C293" s="1">
        <f>-IPMT(C1/12,LOOKUP(A6:A365,A6:A365),C3,C2)</f>
        <v>25.735616839116485</v>
      </c>
      <c r="D293" s="1">
        <f t="shared" si="4"/>
        <v>353.3895986375458</v>
      </c>
      <c r="E293" s="1">
        <f>SUM(B6:B293)</f>
        <v>45915.83395223559</v>
      </c>
      <c r="F293" s="1">
        <f>SUM(C6:C293)</f>
        <v>55860.37045537758</v>
      </c>
      <c r="G293" s="1">
        <f>SUM(D6:D293)</f>
        <v>101776.20440761265</v>
      </c>
    </row>
    <row r="294" spans="1:7" ht="12.75">
      <c r="A294">
        <v>289</v>
      </c>
      <c r="B294" s="1">
        <f>-PPMT(C1/12,LOOKUP(A6:A365,A6:A365),C3,C2)</f>
        <v>329.5652966922536</v>
      </c>
      <c r="C294" s="1">
        <f>-IPMT(C1/12,LOOKUP(A6:A365,A6:A365),C3,C2)</f>
        <v>23.824301945292312</v>
      </c>
      <c r="D294" s="1">
        <f t="shared" si="4"/>
        <v>353.3895986375459</v>
      </c>
      <c r="E294" s="1">
        <f>SUM(B6:B294)</f>
        <v>46245.399248927846</v>
      </c>
      <c r="F294" s="1">
        <f>SUM(C6:C294)</f>
        <v>55884.194757322875</v>
      </c>
      <c r="G294" s="1">
        <f>SUM(D6:D294)</f>
        <v>102129.59400625019</v>
      </c>
    </row>
    <row r="295" spans="1:7" ht="12.75">
      <c r="A295">
        <v>290</v>
      </c>
      <c r="B295" s="1">
        <f>-PPMT(C1/12,LOOKUP(A6:A365,A6:A365),C3,C2)</f>
        <v>331.4877609229584</v>
      </c>
      <c r="C295" s="1">
        <f>-IPMT(C1/12,LOOKUP(A6:A365,A6:A365),C3,C2)</f>
        <v>21.901837714587497</v>
      </c>
      <c r="D295" s="1">
        <f t="shared" si="4"/>
        <v>353.3895986375459</v>
      </c>
      <c r="E295" s="1">
        <f>SUM(B6:B295)</f>
        <v>46576.887009850805</v>
      </c>
      <c r="F295" s="1">
        <f>SUM(C6:C295)</f>
        <v>55906.09659503746</v>
      </c>
      <c r="G295" s="1">
        <f>SUM(D6:D295)</f>
        <v>102482.98360488773</v>
      </c>
    </row>
    <row r="296" spans="1:7" ht="12.75">
      <c r="A296">
        <v>291</v>
      </c>
      <c r="B296" s="1">
        <f>-PPMT(C1/12,LOOKUP(A6:A365,A6:A365),C3,C2)</f>
        <v>333.4214395283423</v>
      </c>
      <c r="C296" s="1">
        <f>-IPMT(C1/12,LOOKUP(A6:A365,A6:A365),C3,C2)</f>
        <v>19.968159109203572</v>
      </c>
      <c r="D296" s="1">
        <f t="shared" si="4"/>
        <v>353.3895986375459</v>
      </c>
      <c r="E296" s="1">
        <f>SUM(B6:B296)</f>
        <v>46910.30844937915</v>
      </c>
      <c r="F296" s="1">
        <f>SUM(C6:C296)</f>
        <v>55926.06475414666</v>
      </c>
      <c r="G296" s="1">
        <f>SUM(D6:D296)</f>
        <v>102836.37320352528</v>
      </c>
    </row>
    <row r="297" spans="1:7" ht="12.75">
      <c r="A297">
        <v>292</v>
      </c>
      <c r="B297" s="1">
        <f>-PPMT(C1/12,LOOKUP(A6:A365,A6:A365),C3,C2)</f>
        <v>335.366397925591</v>
      </c>
      <c r="C297" s="1">
        <f>-IPMT(C1/12,LOOKUP(A6:A365,A6:A365),C3,C2)</f>
        <v>18.023200711954914</v>
      </c>
      <c r="D297" s="1">
        <f t="shared" si="4"/>
        <v>353.38959863754593</v>
      </c>
      <c r="E297" s="1">
        <f>SUM(B6:B297)</f>
        <v>47245.67484730474</v>
      </c>
      <c r="F297" s="1">
        <f>SUM(C6:C297)</f>
        <v>55944.087954858616</v>
      </c>
      <c r="G297" s="1">
        <f>SUM(D6:D297)</f>
        <v>103189.76280216282</v>
      </c>
    </row>
    <row r="298" spans="1:7" ht="12.75">
      <c r="A298">
        <v>293</v>
      </c>
      <c r="B298" s="1">
        <f>-PPMT(C1/12,LOOKUP(A6:A365,A6:A365),C3,C2)</f>
        <v>337.3227019134902</v>
      </c>
      <c r="C298" s="1">
        <f>-IPMT(C1/12,LOOKUP(A6:A365,A6:A365),C3,C2)</f>
        <v>16.066896724055628</v>
      </c>
      <c r="D298" s="1">
        <f t="shared" si="4"/>
        <v>353.3895986375459</v>
      </c>
      <c r="E298" s="1">
        <f>SUM(B6:B298)</f>
        <v>47582.997549218235</v>
      </c>
      <c r="F298" s="1">
        <f>SUM(C6:C298)</f>
        <v>55960.15485158267</v>
      </c>
      <c r="G298" s="1">
        <f>SUM(D6:D298)</f>
        <v>103543.15240080036</v>
      </c>
    </row>
    <row r="299" spans="1:7" ht="12.75">
      <c r="A299">
        <v>294</v>
      </c>
      <c r="B299" s="1">
        <f>-PPMT(C1/12,LOOKUP(A6:A365,A6:A365),C3,C2)</f>
        <v>339.2904176746523</v>
      </c>
      <c r="C299" s="1">
        <f>-IPMT(C1/12,LOOKUP(A6:A365,A6:A365),C3,C2)</f>
        <v>14.0991809628936</v>
      </c>
      <c r="D299" s="1">
        <f t="shared" si="4"/>
        <v>353.38959863754593</v>
      </c>
      <c r="E299" s="1">
        <f>SUM(B6:B299)</f>
        <v>47922.28796689289</v>
      </c>
      <c r="F299" s="1">
        <f>SUM(C6:C299)</f>
        <v>55974.25403254556</v>
      </c>
      <c r="G299" s="1">
        <f>SUM(D6:D299)</f>
        <v>103896.5419994379</v>
      </c>
    </row>
    <row r="300" spans="1:7" ht="12.75">
      <c r="A300">
        <v>295</v>
      </c>
      <c r="B300" s="1">
        <f>-PPMT(C1/12,LOOKUP(A6:A365,A6:A365),C3,C2)</f>
        <v>341.2696117777544</v>
      </c>
      <c r="C300" s="1">
        <f>-IPMT(C1/12,LOOKUP(A6:A365,A6:A365),C3,C2)</f>
        <v>12.119986859791462</v>
      </c>
      <c r="D300" s="1">
        <f t="shared" si="4"/>
        <v>353.3895986375459</v>
      </c>
      <c r="E300" s="1">
        <f>SUM(B6:B300)</f>
        <v>48263.55757867064</v>
      </c>
      <c r="F300" s="1">
        <f>SUM(C6:C300)</f>
        <v>55986.37401940535</v>
      </c>
      <c r="G300" s="1">
        <f>SUM(D6:D300)</f>
        <v>104249.93159807545</v>
      </c>
    </row>
    <row r="301" spans="1:7" ht="12.75">
      <c r="A301">
        <v>296</v>
      </c>
      <c r="B301" s="1">
        <f>-PPMT(C1/12,LOOKUP(A6:A365,A6:A365),C3,C2)</f>
        <v>343.2603511797913</v>
      </c>
      <c r="C301" s="1">
        <f>-IPMT(C1/12,LOOKUP(A6:A365,A6:A365),C3,C2)</f>
        <v>10.129247457754563</v>
      </c>
      <c r="D301" s="1">
        <f t="shared" si="4"/>
        <v>353.3895986375459</v>
      </c>
      <c r="E301" s="1">
        <f>SUM(B6:B301)</f>
        <v>48606.81792985043</v>
      </c>
      <c r="F301" s="1">
        <f>SUM(C6:C301)</f>
        <v>55996.50326686311</v>
      </c>
      <c r="G301" s="1">
        <f>SUM(D6:D301)</f>
        <v>104603.32119671299</v>
      </c>
    </row>
    <row r="302" spans="1:7" ht="12.75">
      <c r="A302">
        <v>297</v>
      </c>
      <c r="B302" s="1">
        <f>-PPMT(C1/12,LOOKUP(A6:A365,A6:A365),C3,C2)</f>
        <v>345.2627032283401</v>
      </c>
      <c r="C302" s="1">
        <f>-IPMT(C1/12,LOOKUP(A6:A365,A6:A365),C3,C2)</f>
        <v>8.12689540920578</v>
      </c>
      <c r="D302" s="1">
        <f t="shared" si="4"/>
        <v>353.3895986375459</v>
      </c>
      <c r="E302" s="1">
        <f>SUM(B6:B302)</f>
        <v>48952.080633078775</v>
      </c>
      <c r="F302" s="1">
        <f>SUM(C6:C302)</f>
        <v>56004.63016227232</v>
      </c>
      <c r="G302" s="1">
        <f>SUM(D6:D302)</f>
        <v>104956.71079535053</v>
      </c>
    </row>
    <row r="303" spans="1:7" ht="12.75">
      <c r="A303">
        <v>298</v>
      </c>
      <c r="B303" s="1">
        <f>-PPMT(C1/12,LOOKUP(A6:A365,A6:A365),C3,C2)</f>
        <v>347.27673566383874</v>
      </c>
      <c r="C303" s="1">
        <f>-IPMT(C1/12,LOOKUP(A6:A365,A6:A365),C3,C2)</f>
        <v>6.112862973707129</v>
      </c>
      <c r="D303" s="1">
        <f t="shared" si="4"/>
        <v>353.3895986375459</v>
      </c>
      <c r="E303" s="1">
        <f>SUM(B6:B303)</f>
        <v>49299.35736874261</v>
      </c>
      <c r="F303" s="1">
        <f>SUM(C6:C303)</f>
        <v>56010.743025246025</v>
      </c>
      <c r="G303" s="1">
        <f>SUM(D6:D303)</f>
        <v>105310.10039398808</v>
      </c>
    </row>
    <row r="304" spans="1:7" ht="12.75">
      <c r="A304">
        <v>299</v>
      </c>
      <c r="B304" s="1">
        <f>-PPMT(C1/12,LOOKUP(A6:A365,A6:A365),C3,C2)</f>
        <v>349.3025166218778</v>
      </c>
      <c r="C304" s="1">
        <f>-IPMT(C1/12,LOOKUP(A6:A365,A6:A365),C3,C2)</f>
        <v>4.087082015668069</v>
      </c>
      <c r="D304" s="1">
        <f t="shared" si="4"/>
        <v>353.3895986375459</v>
      </c>
      <c r="E304" s="1">
        <f>SUM(B6:B304)</f>
        <v>49648.65988536449</v>
      </c>
      <c r="F304" s="1">
        <f>SUM(C6:C304)</f>
        <v>56014.830107261696</v>
      </c>
      <c r="G304" s="1">
        <f>SUM(D6:D304)</f>
        <v>105663.48999262562</v>
      </c>
    </row>
    <row r="305" spans="1:7" ht="12.75">
      <c r="A305">
        <v>300</v>
      </c>
      <c r="B305" s="1">
        <f>-PPMT(C1/12,LOOKUP(A6:A365,A6:A365),C3,C2)</f>
        <v>351.3401146355054</v>
      </c>
      <c r="C305" s="1">
        <f>-IPMT(C1/12,LOOKUP(A6:A365,A6:A365),C3,C2)</f>
        <v>2.049484002040449</v>
      </c>
      <c r="D305" s="1">
        <f t="shared" si="4"/>
        <v>353.3895986375459</v>
      </c>
      <c r="E305" s="1">
        <f>SUM(B6:B305)</f>
        <v>49999.99999999999</v>
      </c>
      <c r="F305" s="1">
        <f>SUM(C6:C305)</f>
        <v>56016.879591263736</v>
      </c>
      <c r="G305" s="1">
        <f>SUM(D6:D305)</f>
        <v>106016.87959126316</v>
      </c>
    </row>
    <row r="306" spans="1:7" ht="12.75">
      <c r="A306">
        <v>301</v>
      </c>
      <c r="B306" s="1" t="e">
        <f>-PPMT(C1/12,LOOKUP(A6:A365,A6:A365),C3,C2)</f>
        <v>#NUM!</v>
      </c>
      <c r="C306" s="1" t="e">
        <f>-IPMT(C1/12,LOOKUP(A6:A365,A6:A365),C3,C2)</f>
        <v>#NUM!</v>
      </c>
      <c r="D306" s="1" t="e">
        <f t="shared" si="4"/>
        <v>#NUM!</v>
      </c>
      <c r="E306" s="1" t="e">
        <f>SUM(B6:B306)</f>
        <v>#NUM!</v>
      </c>
      <c r="F306" s="1" t="e">
        <f>SUM(C6:C306)</f>
        <v>#NUM!</v>
      </c>
      <c r="G306" s="1" t="e">
        <f>SUM(D6:D306)</f>
        <v>#NUM!</v>
      </c>
    </row>
    <row r="307" spans="1:7" ht="12.75">
      <c r="A307">
        <v>302</v>
      </c>
      <c r="B307" s="1" t="e">
        <f>-PPMT(C1/12,LOOKUP(A6:A365,A6:A365),C3,C2)</f>
        <v>#NUM!</v>
      </c>
      <c r="C307" s="1" t="e">
        <f>-IPMT(C1/12,LOOKUP(A6:A365,A6:A365),C3,C2)</f>
        <v>#NUM!</v>
      </c>
      <c r="D307" s="1" t="e">
        <f t="shared" si="4"/>
        <v>#NUM!</v>
      </c>
      <c r="E307" s="1" t="e">
        <f>SUM(B6:B307)</f>
        <v>#NUM!</v>
      </c>
      <c r="F307" s="1" t="e">
        <f>SUM(C6:C307)</f>
        <v>#NUM!</v>
      </c>
      <c r="G307" s="1" t="e">
        <f>SUM(D6:D307)</f>
        <v>#NUM!</v>
      </c>
    </row>
    <row r="308" spans="1:7" ht="12.75">
      <c r="A308">
        <v>303</v>
      </c>
      <c r="B308" s="1" t="e">
        <f>-PPMT(C1/12,LOOKUP(A6:A365,A6:A365),C3,C2)</f>
        <v>#NUM!</v>
      </c>
      <c r="C308" s="1" t="e">
        <f>-IPMT(C1/12,LOOKUP(A6:A365,A6:A365),C3,C2)</f>
        <v>#NUM!</v>
      </c>
      <c r="D308" s="1" t="e">
        <f t="shared" si="4"/>
        <v>#NUM!</v>
      </c>
      <c r="E308" s="1" t="e">
        <f>SUM(B6:B308)</f>
        <v>#NUM!</v>
      </c>
      <c r="F308" s="1" t="e">
        <f>SUM(C6:C308)</f>
        <v>#NUM!</v>
      </c>
      <c r="G308" s="1" t="e">
        <f>SUM(D6:D308)</f>
        <v>#NUM!</v>
      </c>
    </row>
    <row r="309" spans="1:7" ht="12.75">
      <c r="A309">
        <v>304</v>
      </c>
      <c r="B309" s="1" t="e">
        <f>-PPMT(C1/12,LOOKUP(A6:A365,A6:A365),C3,C2)</f>
        <v>#NUM!</v>
      </c>
      <c r="C309" s="1" t="e">
        <f>-IPMT(C1/12,LOOKUP(A6:A365,A6:A365),C3,C2)</f>
        <v>#NUM!</v>
      </c>
      <c r="D309" s="1" t="e">
        <f t="shared" si="4"/>
        <v>#NUM!</v>
      </c>
      <c r="E309" s="1" t="e">
        <f>SUM(B6:B309)</f>
        <v>#NUM!</v>
      </c>
      <c r="F309" s="1" t="e">
        <f>SUM(C6:C309)</f>
        <v>#NUM!</v>
      </c>
      <c r="G309" s="1" t="e">
        <f>SUM(D6:D309)</f>
        <v>#NUM!</v>
      </c>
    </row>
    <row r="310" spans="1:7" ht="12.75">
      <c r="A310">
        <v>305</v>
      </c>
      <c r="B310" s="1" t="e">
        <f>-PPMT(C1/12,LOOKUP(A6:A365,A6:A365),C3,C2)</f>
        <v>#NUM!</v>
      </c>
      <c r="C310" s="1" t="e">
        <f>-IPMT(C1/12,LOOKUP(A6:A365,A6:A365),C3,C2)</f>
        <v>#NUM!</v>
      </c>
      <c r="D310" s="1" t="e">
        <f t="shared" si="4"/>
        <v>#NUM!</v>
      </c>
      <c r="E310" s="1" t="e">
        <f>SUM(B6:B310)</f>
        <v>#NUM!</v>
      </c>
      <c r="F310" s="1" t="e">
        <f>SUM(C6:C310)</f>
        <v>#NUM!</v>
      </c>
      <c r="G310" s="1" t="e">
        <f>SUM(D6:D310)</f>
        <v>#NUM!</v>
      </c>
    </row>
    <row r="311" spans="1:7" ht="12.75">
      <c r="A311">
        <v>306</v>
      </c>
      <c r="B311" s="1" t="e">
        <f>-PPMT(C1/12,LOOKUP(A6:A365,A6:A365),C3,C2)</f>
        <v>#NUM!</v>
      </c>
      <c r="C311" s="1" t="e">
        <f>-IPMT(C1/12,LOOKUP(A6:A365,A6:A365),C3,C2)</f>
        <v>#NUM!</v>
      </c>
      <c r="D311" s="1" t="e">
        <f t="shared" si="4"/>
        <v>#NUM!</v>
      </c>
      <c r="E311" s="1" t="e">
        <f>SUM(B6:B311)</f>
        <v>#NUM!</v>
      </c>
      <c r="F311" s="1" t="e">
        <f>SUM(C6:C311)</f>
        <v>#NUM!</v>
      </c>
      <c r="G311" s="1" t="e">
        <f>SUM(D6:D311)</f>
        <v>#NUM!</v>
      </c>
    </row>
    <row r="312" spans="1:7" ht="12.75">
      <c r="A312">
        <v>307</v>
      </c>
      <c r="B312" s="1" t="e">
        <f>-PPMT(C1/12,LOOKUP(A6:A365,A6:A365),C3,C2)</f>
        <v>#NUM!</v>
      </c>
      <c r="C312" s="1" t="e">
        <f>-IPMT(C1/12,LOOKUP(A6:A365,A6:A365),C3,C2)</f>
        <v>#NUM!</v>
      </c>
      <c r="D312" s="1" t="e">
        <f t="shared" si="4"/>
        <v>#NUM!</v>
      </c>
      <c r="E312" s="1" t="e">
        <f>SUM(B6:B312)</f>
        <v>#NUM!</v>
      </c>
      <c r="F312" s="1" t="e">
        <f>SUM(C6:C312)</f>
        <v>#NUM!</v>
      </c>
      <c r="G312" s="1" t="e">
        <f>SUM(D6:D312)</f>
        <v>#NUM!</v>
      </c>
    </row>
    <row r="313" spans="1:7" ht="12.75">
      <c r="A313">
        <v>308</v>
      </c>
      <c r="B313" s="1" t="e">
        <f>-PPMT(C1/12,LOOKUP(A6:A365,A6:A365),C3,C2)</f>
        <v>#NUM!</v>
      </c>
      <c r="C313" s="1" t="e">
        <f>-IPMT(C1/12,LOOKUP(A6:A365,A6:A365),C3,C2)</f>
        <v>#NUM!</v>
      </c>
      <c r="D313" s="1" t="e">
        <f t="shared" si="4"/>
        <v>#NUM!</v>
      </c>
      <c r="E313" s="1" t="e">
        <f>SUM(B6:B313)</f>
        <v>#NUM!</v>
      </c>
      <c r="F313" s="1" t="e">
        <f>SUM(C6:C313)</f>
        <v>#NUM!</v>
      </c>
      <c r="G313" s="1" t="e">
        <f>SUM(D6:D313)</f>
        <v>#NUM!</v>
      </c>
    </row>
    <row r="314" spans="1:7" ht="12.75">
      <c r="A314">
        <v>309</v>
      </c>
      <c r="B314" s="1" t="e">
        <f>-PPMT(C1/12,LOOKUP(A6:A365,A6:A365),C3,C2)</f>
        <v>#NUM!</v>
      </c>
      <c r="C314" s="1" t="e">
        <f>-IPMT(C1/12,LOOKUP(A6:A365,A6:A365),C3,C2)</f>
        <v>#NUM!</v>
      </c>
      <c r="D314" s="1" t="e">
        <f t="shared" si="4"/>
        <v>#NUM!</v>
      </c>
      <c r="E314" s="1" t="e">
        <f>SUM(B6:B314)</f>
        <v>#NUM!</v>
      </c>
      <c r="F314" s="1" t="e">
        <f>SUM(C6:C314)</f>
        <v>#NUM!</v>
      </c>
      <c r="G314" s="1" t="e">
        <f>SUM(D6:D314)</f>
        <v>#NUM!</v>
      </c>
    </row>
    <row r="315" spans="1:7" ht="12.75">
      <c r="A315">
        <v>310</v>
      </c>
      <c r="B315" s="1" t="e">
        <f>-PPMT(C1/12,LOOKUP(A6:A365,A6:A365),C3,C2)</f>
        <v>#NUM!</v>
      </c>
      <c r="C315" s="1" t="e">
        <f>-IPMT(C1/12,LOOKUP(A6:A365,A6:A365),C3,C2)</f>
        <v>#NUM!</v>
      </c>
      <c r="D315" s="1" t="e">
        <f t="shared" si="4"/>
        <v>#NUM!</v>
      </c>
      <c r="E315" s="1" t="e">
        <f>SUM(B6:B315)</f>
        <v>#NUM!</v>
      </c>
      <c r="F315" s="1" t="e">
        <f>SUM(C6:C315)</f>
        <v>#NUM!</v>
      </c>
      <c r="G315" s="1" t="e">
        <f>SUM(D6:D315)</f>
        <v>#NUM!</v>
      </c>
    </row>
    <row r="316" spans="1:7" ht="12.75">
      <c r="A316">
        <v>311</v>
      </c>
      <c r="B316" s="1" t="e">
        <f>-PPMT(C1/12,LOOKUP(A6:A365,A6:A365),C3,C2)</f>
        <v>#NUM!</v>
      </c>
      <c r="C316" s="1" t="e">
        <f>-IPMT(C1/12,LOOKUP(A6:A365,A6:A365),C3,C2)</f>
        <v>#NUM!</v>
      </c>
      <c r="D316" s="1" t="e">
        <f t="shared" si="4"/>
        <v>#NUM!</v>
      </c>
      <c r="E316" s="1" t="e">
        <f>SUM(B6:B316)</f>
        <v>#NUM!</v>
      </c>
      <c r="F316" s="1" t="e">
        <f>SUM(C6:C316)</f>
        <v>#NUM!</v>
      </c>
      <c r="G316" s="1" t="e">
        <f>SUM(D6:D316)</f>
        <v>#NUM!</v>
      </c>
    </row>
    <row r="317" spans="1:7" ht="12.75">
      <c r="A317">
        <v>312</v>
      </c>
      <c r="B317" s="1" t="e">
        <f>-PPMT(C1/12,LOOKUP(A6:A365,A6:A365),C3,C2)</f>
        <v>#NUM!</v>
      </c>
      <c r="C317" s="1" t="e">
        <f>-IPMT(C1/12,LOOKUP(A6:A365,A6:A365),C3,C2)</f>
        <v>#NUM!</v>
      </c>
      <c r="D317" s="1" t="e">
        <f t="shared" si="4"/>
        <v>#NUM!</v>
      </c>
      <c r="E317" s="1" t="e">
        <f>SUM(B6:B317)</f>
        <v>#NUM!</v>
      </c>
      <c r="F317" s="1" t="e">
        <f>SUM(C6:C317)</f>
        <v>#NUM!</v>
      </c>
      <c r="G317" s="1" t="e">
        <f>SUM(D6:D317)</f>
        <v>#NUM!</v>
      </c>
    </row>
    <row r="318" spans="1:7" ht="12.75">
      <c r="A318">
        <v>313</v>
      </c>
      <c r="B318" s="1" t="e">
        <f>-PPMT(C1/12,LOOKUP(A6:A365,A6:A365),C3,C2)</f>
        <v>#NUM!</v>
      </c>
      <c r="C318" s="1" t="e">
        <f>-IPMT(C1/12,LOOKUP(A6:A365,A6:A365),C3,C2)</f>
        <v>#NUM!</v>
      </c>
      <c r="D318" s="1" t="e">
        <f t="shared" si="4"/>
        <v>#NUM!</v>
      </c>
      <c r="E318" s="1" t="e">
        <f>SUM(B6:B318)</f>
        <v>#NUM!</v>
      </c>
      <c r="F318" s="1" t="e">
        <f>SUM(C6:C318)</f>
        <v>#NUM!</v>
      </c>
      <c r="G318" s="1" t="e">
        <f>SUM(D6:D318)</f>
        <v>#NUM!</v>
      </c>
    </row>
    <row r="319" spans="1:7" ht="12.75">
      <c r="A319">
        <v>314</v>
      </c>
      <c r="B319" s="1" t="e">
        <f>-PPMT(C1/12,LOOKUP(A6:A365,A6:A365),C3,C2)</f>
        <v>#NUM!</v>
      </c>
      <c r="C319" s="1" t="e">
        <f>-IPMT(C1/12,LOOKUP(A6:A365,A6:A365),C3,C2)</f>
        <v>#NUM!</v>
      </c>
      <c r="D319" s="1" t="e">
        <f t="shared" si="4"/>
        <v>#NUM!</v>
      </c>
      <c r="E319" s="1" t="e">
        <f>SUM(B6:B319)</f>
        <v>#NUM!</v>
      </c>
      <c r="F319" s="1" t="e">
        <f>SUM(C6:C319)</f>
        <v>#NUM!</v>
      </c>
      <c r="G319" s="1" t="e">
        <f>SUM(D6:D319)</f>
        <v>#NUM!</v>
      </c>
    </row>
    <row r="320" spans="1:7" ht="12.75">
      <c r="A320">
        <v>315</v>
      </c>
      <c r="B320" s="1" t="e">
        <f>-PPMT(C1/12,LOOKUP(A6:A365,A6:A365),C3,C2)</f>
        <v>#NUM!</v>
      </c>
      <c r="C320" s="1" t="e">
        <f>-IPMT(C1/12,LOOKUP(A6:A365,A6:A365),C3,C2)</f>
        <v>#NUM!</v>
      </c>
      <c r="D320" s="1" t="e">
        <f t="shared" si="4"/>
        <v>#NUM!</v>
      </c>
      <c r="E320" s="1" t="e">
        <f>SUM(B6:B320)</f>
        <v>#NUM!</v>
      </c>
      <c r="F320" s="1" t="e">
        <f>SUM(C6:C320)</f>
        <v>#NUM!</v>
      </c>
      <c r="G320" s="1" t="e">
        <f>SUM(D6:D320)</f>
        <v>#NUM!</v>
      </c>
    </row>
    <row r="321" spans="1:7" ht="12.75">
      <c r="A321">
        <v>316</v>
      </c>
      <c r="B321" s="1" t="e">
        <f>-PPMT(C1/12,LOOKUP(A6:A365,A6:A365),C3,C2)</f>
        <v>#NUM!</v>
      </c>
      <c r="C321" s="1" t="e">
        <f>-IPMT(C1/12,LOOKUP(A6:A365,A6:A365),C3,C2)</f>
        <v>#NUM!</v>
      </c>
      <c r="D321" s="1" t="e">
        <f t="shared" si="4"/>
        <v>#NUM!</v>
      </c>
      <c r="E321" s="1" t="e">
        <f>SUM(B6:B321)</f>
        <v>#NUM!</v>
      </c>
      <c r="F321" s="1" t="e">
        <f>SUM(C6:C321)</f>
        <v>#NUM!</v>
      </c>
      <c r="G321" s="1" t="e">
        <f>SUM(D6:D321)</f>
        <v>#NUM!</v>
      </c>
    </row>
    <row r="322" spans="1:7" ht="12.75">
      <c r="A322">
        <v>317</v>
      </c>
      <c r="B322" s="1" t="e">
        <f>-PPMT(C1/12,LOOKUP(A6:A365,A6:A365),C3,C2)</f>
        <v>#NUM!</v>
      </c>
      <c r="C322" s="1" t="e">
        <f>-IPMT(C1/12,LOOKUP(A6:A365,A6:A365),C3,C2)</f>
        <v>#NUM!</v>
      </c>
      <c r="D322" s="1" t="e">
        <f t="shared" si="4"/>
        <v>#NUM!</v>
      </c>
      <c r="E322" s="1" t="e">
        <f>SUM(B6:B322)</f>
        <v>#NUM!</v>
      </c>
      <c r="F322" s="1" t="e">
        <f>SUM(C6:C322)</f>
        <v>#NUM!</v>
      </c>
      <c r="G322" s="1" t="e">
        <f>SUM(D6:D322)</f>
        <v>#NUM!</v>
      </c>
    </row>
    <row r="323" spans="1:7" ht="12.75">
      <c r="A323">
        <v>318</v>
      </c>
      <c r="B323" s="1" t="e">
        <f>-PPMT(C1/12,LOOKUP(A6:A365,A6:A365),C3,C2)</f>
        <v>#NUM!</v>
      </c>
      <c r="C323" s="1" t="e">
        <f>-IPMT(C1/12,LOOKUP(A6:A365,A6:A365),C3,C2)</f>
        <v>#NUM!</v>
      </c>
      <c r="D323" s="1" t="e">
        <f t="shared" si="4"/>
        <v>#NUM!</v>
      </c>
      <c r="E323" s="1" t="e">
        <f>SUM(B6:B323)</f>
        <v>#NUM!</v>
      </c>
      <c r="F323" s="1" t="e">
        <f>SUM(C6:C323)</f>
        <v>#NUM!</v>
      </c>
      <c r="G323" s="1" t="e">
        <f>SUM(D6:D323)</f>
        <v>#NUM!</v>
      </c>
    </row>
    <row r="324" spans="1:7" ht="12.75">
      <c r="A324">
        <v>319</v>
      </c>
      <c r="B324" s="1" t="e">
        <f>-PPMT(C1/12,LOOKUP(A6:A365,A6:A365),C3,C2)</f>
        <v>#NUM!</v>
      </c>
      <c r="C324" s="1" t="e">
        <f>-IPMT(C1/12,LOOKUP(A6:A365,A6:A365),C3,C2)</f>
        <v>#NUM!</v>
      </c>
      <c r="D324" s="1" t="e">
        <f t="shared" si="4"/>
        <v>#NUM!</v>
      </c>
      <c r="E324" s="1" t="e">
        <f>SUM(B6:B324)</f>
        <v>#NUM!</v>
      </c>
      <c r="F324" s="1" t="e">
        <f>SUM(C6:C324)</f>
        <v>#NUM!</v>
      </c>
      <c r="G324" s="1" t="e">
        <f>SUM(D6:D324)</f>
        <v>#NUM!</v>
      </c>
    </row>
    <row r="325" spans="1:7" ht="12.75">
      <c r="A325">
        <v>320</v>
      </c>
      <c r="B325" s="1" t="e">
        <f>-PPMT(C1/12,LOOKUP(A6:A365,A6:A365),C3,C2)</f>
        <v>#NUM!</v>
      </c>
      <c r="C325" s="1" t="e">
        <f>-IPMT(C1/12,LOOKUP(A6:A365,A6:A365),C3,C2)</f>
        <v>#NUM!</v>
      </c>
      <c r="D325" s="1" t="e">
        <f t="shared" si="4"/>
        <v>#NUM!</v>
      </c>
      <c r="E325" s="1" t="e">
        <f>SUM(B6:B325)</f>
        <v>#NUM!</v>
      </c>
      <c r="F325" s="1" t="e">
        <f>SUM(C6:C325)</f>
        <v>#NUM!</v>
      </c>
      <c r="G325" s="1" t="e">
        <f>SUM(D6:D325)</f>
        <v>#NUM!</v>
      </c>
    </row>
    <row r="326" spans="1:7" ht="12.75">
      <c r="A326">
        <v>321</v>
      </c>
      <c r="B326" s="1" t="e">
        <f>-PPMT(C1/12,LOOKUP(A6:A365,A6:A365),C3,C2)</f>
        <v>#NUM!</v>
      </c>
      <c r="C326" s="1" t="e">
        <f>-IPMT(C1/12,LOOKUP(A6:A365,A6:A365),C3,C2)</f>
        <v>#NUM!</v>
      </c>
      <c r="D326" s="1" t="e">
        <f t="shared" si="4"/>
        <v>#NUM!</v>
      </c>
      <c r="E326" s="1" t="e">
        <f>SUM(B6:B326)</f>
        <v>#NUM!</v>
      </c>
      <c r="F326" s="1" t="e">
        <f>SUM(C6:C326)</f>
        <v>#NUM!</v>
      </c>
      <c r="G326" s="1" t="e">
        <f>SUM(D6:D326)</f>
        <v>#NUM!</v>
      </c>
    </row>
    <row r="327" spans="1:7" ht="12.75">
      <c r="A327">
        <v>322</v>
      </c>
      <c r="B327" s="1" t="e">
        <f>-PPMT(C1/12,LOOKUP(A6:A365,A6:A365),C3,C2)</f>
        <v>#NUM!</v>
      </c>
      <c r="C327" s="1" t="e">
        <f>-IPMT(C1/12,LOOKUP(A6:A365,A6:A365),C3,C2)</f>
        <v>#NUM!</v>
      </c>
      <c r="D327" s="1" t="e">
        <f aca="true" t="shared" si="5" ref="D327:D365">B327+C327</f>
        <v>#NUM!</v>
      </c>
      <c r="E327" s="1" t="e">
        <f>SUM(B6:B327)</f>
        <v>#NUM!</v>
      </c>
      <c r="F327" s="1" t="e">
        <f>SUM(C6:C327)</f>
        <v>#NUM!</v>
      </c>
      <c r="G327" s="1" t="e">
        <f>SUM(D6:D327)</f>
        <v>#NUM!</v>
      </c>
    </row>
    <row r="328" spans="1:7" ht="12.75">
      <c r="A328">
        <v>323</v>
      </c>
      <c r="B328" s="1" t="e">
        <f>-PPMT(C1/12,LOOKUP(A6:A365,A6:A365),C3,C2)</f>
        <v>#NUM!</v>
      </c>
      <c r="C328" s="1" t="e">
        <f>-IPMT(C1/12,LOOKUP(A6:A365,A6:A365),C3,C2)</f>
        <v>#NUM!</v>
      </c>
      <c r="D328" s="1" t="e">
        <f t="shared" si="5"/>
        <v>#NUM!</v>
      </c>
      <c r="E328" s="1" t="e">
        <f>SUM(B6:B328)</f>
        <v>#NUM!</v>
      </c>
      <c r="F328" s="1" t="e">
        <f>SUM(C6:C328)</f>
        <v>#NUM!</v>
      </c>
      <c r="G328" s="1" t="e">
        <f>SUM(D6:D328)</f>
        <v>#NUM!</v>
      </c>
    </row>
    <row r="329" spans="1:7" ht="12.75">
      <c r="A329">
        <v>324</v>
      </c>
      <c r="B329" s="1" t="e">
        <f>-PPMT(C1/12,LOOKUP(A6:A365,A6:A365),C3,C2)</f>
        <v>#NUM!</v>
      </c>
      <c r="C329" s="1" t="e">
        <f>-IPMT(C1/12,LOOKUP(A6:A365,A6:A365),C3,C2)</f>
        <v>#NUM!</v>
      </c>
      <c r="D329" s="1" t="e">
        <f t="shared" si="5"/>
        <v>#NUM!</v>
      </c>
      <c r="E329" s="1" t="e">
        <f>SUM(B6:B329)</f>
        <v>#NUM!</v>
      </c>
      <c r="F329" s="1" t="e">
        <f>SUM(C6:C329)</f>
        <v>#NUM!</v>
      </c>
      <c r="G329" s="1" t="e">
        <f>SUM(D6:D329)</f>
        <v>#NUM!</v>
      </c>
    </row>
    <row r="330" spans="1:7" ht="12.75">
      <c r="A330">
        <v>325</v>
      </c>
      <c r="B330" s="1" t="e">
        <f>-PPMT(C1/12,LOOKUP(A6:A365,A6:A365),C3,C2)</f>
        <v>#NUM!</v>
      </c>
      <c r="C330" s="1" t="e">
        <f>-IPMT(C1/12,LOOKUP(A6:A365,A6:A365),C3,C2)</f>
        <v>#NUM!</v>
      </c>
      <c r="D330" s="1" t="e">
        <f t="shared" si="5"/>
        <v>#NUM!</v>
      </c>
      <c r="E330" s="1" t="e">
        <f>SUM(B6:B330)</f>
        <v>#NUM!</v>
      </c>
      <c r="F330" s="1" t="e">
        <f>SUM(C6:C330)</f>
        <v>#NUM!</v>
      </c>
      <c r="G330" s="1" t="e">
        <f>SUM(D6:D330)</f>
        <v>#NUM!</v>
      </c>
    </row>
    <row r="331" spans="1:7" ht="12.75">
      <c r="A331">
        <v>326</v>
      </c>
      <c r="B331" s="1" t="e">
        <f>-PPMT(C1/12,LOOKUP(A6:A365,A6:A365),C3,C2)</f>
        <v>#NUM!</v>
      </c>
      <c r="C331" s="1" t="e">
        <f>-IPMT(C1/12,LOOKUP(A6:A365,A6:A365),C3,C2)</f>
        <v>#NUM!</v>
      </c>
      <c r="D331" s="1" t="e">
        <f t="shared" si="5"/>
        <v>#NUM!</v>
      </c>
      <c r="E331" s="1" t="e">
        <f>SUM(B6:B331)</f>
        <v>#NUM!</v>
      </c>
      <c r="F331" s="1" t="e">
        <f>SUM(C6:C331)</f>
        <v>#NUM!</v>
      </c>
      <c r="G331" s="1" t="e">
        <f>SUM(D6:D331)</f>
        <v>#NUM!</v>
      </c>
    </row>
    <row r="332" spans="1:7" ht="12.75">
      <c r="A332">
        <v>327</v>
      </c>
      <c r="B332" s="1" t="e">
        <f>-PPMT(C1/12,LOOKUP(A6:A365,A6:A365),C3,C2)</f>
        <v>#NUM!</v>
      </c>
      <c r="C332" s="1" t="e">
        <f>-IPMT(C1/12,LOOKUP(A6:A365,A6:A365),C3,C2)</f>
        <v>#NUM!</v>
      </c>
      <c r="D332" s="1" t="e">
        <f t="shared" si="5"/>
        <v>#NUM!</v>
      </c>
      <c r="E332" s="1" t="e">
        <f>SUM(B6:B332)</f>
        <v>#NUM!</v>
      </c>
      <c r="F332" s="1" t="e">
        <f>SUM(C6:C332)</f>
        <v>#NUM!</v>
      </c>
      <c r="G332" s="1" t="e">
        <f>SUM(D6:D332)</f>
        <v>#NUM!</v>
      </c>
    </row>
    <row r="333" spans="1:7" ht="12.75">
      <c r="A333">
        <v>328</v>
      </c>
      <c r="B333" s="1" t="e">
        <f>-PPMT(C1/12,LOOKUP(A6:A365,A6:A365),C3,C2)</f>
        <v>#NUM!</v>
      </c>
      <c r="C333" s="1" t="e">
        <f>-IPMT(C1/12,LOOKUP(A6:A365,A6:A365),C3,C2)</f>
        <v>#NUM!</v>
      </c>
      <c r="D333" s="1" t="e">
        <f t="shared" si="5"/>
        <v>#NUM!</v>
      </c>
      <c r="E333" s="1" t="e">
        <f>SUM(B6:B333)</f>
        <v>#NUM!</v>
      </c>
      <c r="F333" s="1" t="e">
        <f>SUM(C6:C333)</f>
        <v>#NUM!</v>
      </c>
      <c r="G333" s="1" t="e">
        <f>SUM(D6:D333)</f>
        <v>#NUM!</v>
      </c>
    </row>
    <row r="334" spans="1:7" ht="12.75">
      <c r="A334">
        <v>329</v>
      </c>
      <c r="B334" s="1" t="e">
        <f>-PPMT(C1/12,LOOKUP(A6:A365,A6:A365),C3,C2)</f>
        <v>#NUM!</v>
      </c>
      <c r="C334" s="1" t="e">
        <f>-IPMT(C1/12,LOOKUP(A6:A365,A6:A365),C3,C2)</f>
        <v>#NUM!</v>
      </c>
      <c r="D334" s="1" t="e">
        <f t="shared" si="5"/>
        <v>#NUM!</v>
      </c>
      <c r="E334" s="1" t="e">
        <f>SUM(B6:B334)</f>
        <v>#NUM!</v>
      </c>
      <c r="F334" s="1" t="e">
        <f>SUM(C6:C334)</f>
        <v>#NUM!</v>
      </c>
      <c r="G334" s="1" t="e">
        <f>SUM(D6:D334)</f>
        <v>#NUM!</v>
      </c>
    </row>
    <row r="335" spans="1:7" ht="12.75">
      <c r="A335">
        <v>330</v>
      </c>
      <c r="B335" s="1" t="e">
        <f>-PPMT(C1/12,LOOKUP(A6:A365,A6:A365),C3,C2)</f>
        <v>#NUM!</v>
      </c>
      <c r="C335" s="1" t="e">
        <f>-IPMT(C1/12,LOOKUP(A6:A365,A6:A365),C3,C2)</f>
        <v>#NUM!</v>
      </c>
      <c r="D335" s="1" t="e">
        <f t="shared" si="5"/>
        <v>#NUM!</v>
      </c>
      <c r="E335" s="1" t="e">
        <f>SUM(B6:B335)</f>
        <v>#NUM!</v>
      </c>
      <c r="F335" s="1" t="e">
        <f>SUM(C6:C335)</f>
        <v>#NUM!</v>
      </c>
      <c r="G335" s="1" t="e">
        <f>SUM(D6:D335)</f>
        <v>#NUM!</v>
      </c>
    </row>
    <row r="336" spans="1:7" ht="12.75">
      <c r="A336">
        <v>331</v>
      </c>
      <c r="B336" s="1" t="e">
        <f>-PPMT(C1/12,LOOKUP(A6:A365,A6:A365),C3,C2)</f>
        <v>#NUM!</v>
      </c>
      <c r="C336" s="1" t="e">
        <f>-IPMT(C1/12,LOOKUP(A6:A365,A6:A365),C3,C2)</f>
        <v>#NUM!</v>
      </c>
      <c r="D336" s="1" t="e">
        <f t="shared" si="5"/>
        <v>#NUM!</v>
      </c>
      <c r="E336" s="1" t="e">
        <f>SUM(B6:B336)</f>
        <v>#NUM!</v>
      </c>
      <c r="F336" s="1" t="e">
        <f>SUM(C6:C336)</f>
        <v>#NUM!</v>
      </c>
      <c r="G336" s="1" t="e">
        <f>SUM(D6:D336)</f>
        <v>#NUM!</v>
      </c>
    </row>
    <row r="337" spans="1:7" ht="12.75">
      <c r="A337">
        <v>332</v>
      </c>
      <c r="B337" s="1" t="e">
        <f>-PPMT(C1/12,LOOKUP(A6:A365,A6:A365),C3,C2)</f>
        <v>#NUM!</v>
      </c>
      <c r="C337" s="1" t="e">
        <f>-IPMT(C1/12,LOOKUP(A6:A365,A6:A365),C3,C2)</f>
        <v>#NUM!</v>
      </c>
      <c r="D337" s="1" t="e">
        <f t="shared" si="5"/>
        <v>#NUM!</v>
      </c>
      <c r="E337" s="1" t="e">
        <f>SUM(B6:B337)</f>
        <v>#NUM!</v>
      </c>
      <c r="F337" s="1" t="e">
        <f>SUM(C6:C337)</f>
        <v>#NUM!</v>
      </c>
      <c r="G337" s="1" t="e">
        <f>SUM(D6:D337)</f>
        <v>#NUM!</v>
      </c>
    </row>
    <row r="338" spans="1:7" ht="12.75">
      <c r="A338">
        <v>333</v>
      </c>
      <c r="B338" s="1" t="e">
        <f>-PPMT(C1/12,LOOKUP(A6:A365,A6:A365),C3,C2)</f>
        <v>#NUM!</v>
      </c>
      <c r="C338" s="1" t="e">
        <f>-IPMT(C1/12,LOOKUP(A6:A365,A6:A365),C3,C2)</f>
        <v>#NUM!</v>
      </c>
      <c r="D338" s="1" t="e">
        <f t="shared" si="5"/>
        <v>#NUM!</v>
      </c>
      <c r="E338" s="1" t="e">
        <f>SUM(B6:B338)</f>
        <v>#NUM!</v>
      </c>
      <c r="F338" s="1" t="e">
        <f>SUM(C6:C338)</f>
        <v>#NUM!</v>
      </c>
      <c r="G338" s="1" t="e">
        <f>SUM(D6:D338)</f>
        <v>#NUM!</v>
      </c>
    </row>
    <row r="339" spans="1:7" ht="12.75">
      <c r="A339">
        <v>334</v>
      </c>
      <c r="B339" s="1" t="e">
        <f>-PPMT(C1/12,LOOKUP(A6:A365,A6:A365),C3,C2)</f>
        <v>#NUM!</v>
      </c>
      <c r="C339" s="1" t="e">
        <f>-IPMT(C1/12,LOOKUP(A6:A365,A6:A365),C3,C2)</f>
        <v>#NUM!</v>
      </c>
      <c r="D339" s="1" t="e">
        <f t="shared" si="5"/>
        <v>#NUM!</v>
      </c>
      <c r="E339" s="1" t="e">
        <f>SUM(B6:B339)</f>
        <v>#NUM!</v>
      </c>
      <c r="F339" s="1" t="e">
        <f>SUM(C6:C339)</f>
        <v>#NUM!</v>
      </c>
      <c r="G339" s="1" t="e">
        <f>SUM(D6:D339)</f>
        <v>#NUM!</v>
      </c>
    </row>
    <row r="340" spans="1:7" ht="12.75">
      <c r="A340">
        <v>335</v>
      </c>
      <c r="B340" s="1" t="e">
        <f>-PPMT(C1/12,LOOKUP(A6:A365,A6:A365),C3,C2)</f>
        <v>#NUM!</v>
      </c>
      <c r="C340" s="1" t="e">
        <f>-IPMT(C1/12,LOOKUP(A6:A365,A6:A365),C3,C2)</f>
        <v>#NUM!</v>
      </c>
      <c r="D340" s="1" t="e">
        <f t="shared" si="5"/>
        <v>#NUM!</v>
      </c>
      <c r="E340" s="1" t="e">
        <f>SUM(B6:B340)</f>
        <v>#NUM!</v>
      </c>
      <c r="F340" s="1" t="e">
        <f>SUM(C6:C340)</f>
        <v>#NUM!</v>
      </c>
      <c r="G340" s="1" t="e">
        <f>SUM(D6:D340)</f>
        <v>#NUM!</v>
      </c>
    </row>
    <row r="341" spans="1:7" ht="12.75">
      <c r="A341">
        <v>336</v>
      </c>
      <c r="B341" s="1" t="e">
        <f>-PPMT(C1/12,LOOKUP(A6:A365,A6:A365),C3,C2)</f>
        <v>#NUM!</v>
      </c>
      <c r="C341" s="1" t="e">
        <f>-IPMT(C1/12,LOOKUP(A6:A365,A6:A365),C3,C2)</f>
        <v>#NUM!</v>
      </c>
      <c r="D341" s="1" t="e">
        <f t="shared" si="5"/>
        <v>#NUM!</v>
      </c>
      <c r="E341" s="1" t="e">
        <f>SUM(B6:B341)</f>
        <v>#NUM!</v>
      </c>
      <c r="F341" s="1" t="e">
        <f>SUM(C6:C341)</f>
        <v>#NUM!</v>
      </c>
      <c r="G341" s="1" t="e">
        <f>SUM(D6:D341)</f>
        <v>#NUM!</v>
      </c>
    </row>
    <row r="342" spans="1:7" ht="12.75">
      <c r="A342">
        <v>337</v>
      </c>
      <c r="B342" s="1" t="e">
        <f>-PPMT(C1/12,LOOKUP(A6:A365,A6:A365),C3,C2)</f>
        <v>#NUM!</v>
      </c>
      <c r="C342" s="1" t="e">
        <f>-IPMT(C1/12,LOOKUP(A6:A365,A6:A365),C3,C2)</f>
        <v>#NUM!</v>
      </c>
      <c r="D342" s="1" t="e">
        <f t="shared" si="5"/>
        <v>#NUM!</v>
      </c>
      <c r="E342" s="1" t="e">
        <f>SUM(B6:B342)</f>
        <v>#NUM!</v>
      </c>
      <c r="F342" s="1" t="e">
        <f>SUM(C6:C342)</f>
        <v>#NUM!</v>
      </c>
      <c r="G342" s="1" t="e">
        <f>SUM(D6:D342)</f>
        <v>#NUM!</v>
      </c>
    </row>
    <row r="343" spans="1:7" ht="12.75">
      <c r="A343">
        <v>338</v>
      </c>
      <c r="B343" s="1" t="e">
        <f>-PPMT(C1/12,LOOKUP(A6:A365,A6:A365),C3,C2)</f>
        <v>#NUM!</v>
      </c>
      <c r="C343" s="1" t="e">
        <f>-IPMT(C1/12,LOOKUP(A6:A365,A6:A365),C3,C2)</f>
        <v>#NUM!</v>
      </c>
      <c r="D343" s="1" t="e">
        <f t="shared" si="5"/>
        <v>#NUM!</v>
      </c>
      <c r="E343" s="1" t="e">
        <f>SUM(B6:B343)</f>
        <v>#NUM!</v>
      </c>
      <c r="F343" s="1" t="e">
        <f>SUM(C6:C343)</f>
        <v>#NUM!</v>
      </c>
      <c r="G343" s="1" t="e">
        <f>SUM(D6:D343)</f>
        <v>#NUM!</v>
      </c>
    </row>
    <row r="344" spans="1:7" ht="12.75">
      <c r="A344">
        <v>339</v>
      </c>
      <c r="B344" s="1" t="e">
        <f>-PPMT(C1/12,LOOKUP(A6:A365,A6:A365),C3,C2)</f>
        <v>#NUM!</v>
      </c>
      <c r="C344" s="1" t="e">
        <f>-IPMT(C1/12,LOOKUP(A6:A365,A6:A365),C3,C2)</f>
        <v>#NUM!</v>
      </c>
      <c r="D344" s="1" t="e">
        <f t="shared" si="5"/>
        <v>#NUM!</v>
      </c>
      <c r="E344" s="1" t="e">
        <f>SUM(B6:B344)</f>
        <v>#NUM!</v>
      </c>
      <c r="F344" s="1" t="e">
        <f>SUM(C6:C344)</f>
        <v>#NUM!</v>
      </c>
      <c r="G344" s="1" t="e">
        <f>SUM(D6:D344)</f>
        <v>#NUM!</v>
      </c>
    </row>
    <row r="345" spans="1:7" ht="12.75">
      <c r="A345">
        <v>340</v>
      </c>
      <c r="B345" s="1" t="e">
        <f>-PPMT(C1/12,LOOKUP(A6:A365,A6:A365),C3,C2)</f>
        <v>#NUM!</v>
      </c>
      <c r="C345" s="1" t="e">
        <f>-IPMT(C1/12,LOOKUP(A6:A365,A6:A365),C3,C2)</f>
        <v>#NUM!</v>
      </c>
      <c r="D345" s="1" t="e">
        <f t="shared" si="5"/>
        <v>#NUM!</v>
      </c>
      <c r="E345" s="1" t="e">
        <f>SUM(B6:B345)</f>
        <v>#NUM!</v>
      </c>
      <c r="F345" s="1" t="e">
        <f>SUM(C6:C345)</f>
        <v>#NUM!</v>
      </c>
      <c r="G345" s="1" t="e">
        <f>SUM(D6:D345)</f>
        <v>#NUM!</v>
      </c>
    </row>
    <row r="346" spans="1:7" ht="12.75">
      <c r="A346">
        <v>341</v>
      </c>
      <c r="B346" s="1" t="e">
        <f>-PPMT(C1/12,LOOKUP(A6:A365,A6:A365),C3,C2)</f>
        <v>#NUM!</v>
      </c>
      <c r="C346" s="1" t="e">
        <f>-IPMT(C1/12,LOOKUP(A6:A365,A6:A365),C3,C2)</f>
        <v>#NUM!</v>
      </c>
      <c r="D346" s="1" t="e">
        <f t="shared" si="5"/>
        <v>#NUM!</v>
      </c>
      <c r="E346" s="1" t="e">
        <f>SUM(B6:B346)</f>
        <v>#NUM!</v>
      </c>
      <c r="F346" s="1" t="e">
        <f>SUM(C6:C346)</f>
        <v>#NUM!</v>
      </c>
      <c r="G346" s="1" t="e">
        <f>SUM(D6:D346)</f>
        <v>#NUM!</v>
      </c>
    </row>
    <row r="347" spans="1:7" ht="12.75">
      <c r="A347">
        <v>342</v>
      </c>
      <c r="B347" s="1" t="e">
        <f>-PPMT(C1/12,LOOKUP(A6:A365,A6:A365),C3,C2)</f>
        <v>#NUM!</v>
      </c>
      <c r="C347" s="1" t="e">
        <f>-IPMT(C1/12,LOOKUP(A6:A365,A6:A365),C3,C2)</f>
        <v>#NUM!</v>
      </c>
      <c r="D347" s="1" t="e">
        <f t="shared" si="5"/>
        <v>#NUM!</v>
      </c>
      <c r="E347" s="1" t="e">
        <f>SUM(B6:B347)</f>
        <v>#NUM!</v>
      </c>
      <c r="F347" s="1" t="e">
        <f>SUM(C6:C347)</f>
        <v>#NUM!</v>
      </c>
      <c r="G347" s="1" t="e">
        <f>SUM(D6:D347)</f>
        <v>#NUM!</v>
      </c>
    </row>
    <row r="348" spans="1:7" ht="12.75">
      <c r="A348">
        <v>343</v>
      </c>
      <c r="B348" s="1" t="e">
        <f>-PPMT(C1/12,LOOKUP(A6:A365,A6:A365),C3,C2)</f>
        <v>#NUM!</v>
      </c>
      <c r="C348" s="1" t="e">
        <f>-IPMT(C1/12,LOOKUP(A6:A365,A6:A365),C3,C2)</f>
        <v>#NUM!</v>
      </c>
      <c r="D348" s="1" t="e">
        <f t="shared" si="5"/>
        <v>#NUM!</v>
      </c>
      <c r="E348" s="1" t="e">
        <f>SUM(B6:B348)</f>
        <v>#NUM!</v>
      </c>
      <c r="F348" s="1" t="e">
        <f>SUM(C6:C348)</f>
        <v>#NUM!</v>
      </c>
      <c r="G348" s="1" t="e">
        <f>SUM(D6:D348)</f>
        <v>#NUM!</v>
      </c>
    </row>
    <row r="349" spans="1:7" ht="12.75">
      <c r="A349">
        <v>344</v>
      </c>
      <c r="B349" s="1" t="e">
        <f>-PPMT(C1/12,LOOKUP(A6:A365,A6:A365),C3,C2)</f>
        <v>#NUM!</v>
      </c>
      <c r="C349" s="1" t="e">
        <f>-IPMT(C1/12,LOOKUP(A6:A365,A6:A365),C3,C2)</f>
        <v>#NUM!</v>
      </c>
      <c r="D349" s="1" t="e">
        <f t="shared" si="5"/>
        <v>#NUM!</v>
      </c>
      <c r="E349" s="1" t="e">
        <f>SUM(B6:B349)</f>
        <v>#NUM!</v>
      </c>
      <c r="F349" s="1" t="e">
        <f>SUM(C6:C349)</f>
        <v>#NUM!</v>
      </c>
      <c r="G349" s="1" t="e">
        <f>SUM(D6:D349)</f>
        <v>#NUM!</v>
      </c>
    </row>
    <row r="350" spans="1:7" ht="12.75">
      <c r="A350">
        <v>345</v>
      </c>
      <c r="B350" s="1" t="e">
        <f>-PPMT(C1/12,LOOKUP(A6:A365,A6:A365),C3,C2)</f>
        <v>#NUM!</v>
      </c>
      <c r="C350" s="1" t="e">
        <f>-IPMT(C1/12,LOOKUP(A6:A365,A6:A365),C3,C2)</f>
        <v>#NUM!</v>
      </c>
      <c r="D350" s="1" t="e">
        <f t="shared" si="5"/>
        <v>#NUM!</v>
      </c>
      <c r="E350" s="1" t="e">
        <f>SUM(B6:B350)</f>
        <v>#NUM!</v>
      </c>
      <c r="F350" s="1" t="e">
        <f>SUM(C6:C350)</f>
        <v>#NUM!</v>
      </c>
      <c r="G350" s="1" t="e">
        <f>SUM(D6:D350)</f>
        <v>#NUM!</v>
      </c>
    </row>
    <row r="351" spans="1:7" ht="12.75">
      <c r="A351">
        <v>346</v>
      </c>
      <c r="B351" s="1" t="e">
        <f>-PPMT(C1/12,LOOKUP(A6:A365,A6:A365),C3,C2)</f>
        <v>#NUM!</v>
      </c>
      <c r="C351" s="1" t="e">
        <f>-IPMT(C1/12,LOOKUP(A6:A365,A6:A365),C3,C2)</f>
        <v>#NUM!</v>
      </c>
      <c r="D351" s="1" t="e">
        <f t="shared" si="5"/>
        <v>#NUM!</v>
      </c>
      <c r="E351" s="1" t="e">
        <f>SUM(B6:B351)</f>
        <v>#NUM!</v>
      </c>
      <c r="F351" s="1" t="e">
        <f>SUM(C6:C351)</f>
        <v>#NUM!</v>
      </c>
      <c r="G351" s="1" t="e">
        <f>SUM(D6:D351)</f>
        <v>#NUM!</v>
      </c>
    </row>
    <row r="352" spans="1:7" ht="12.75">
      <c r="A352">
        <v>347</v>
      </c>
      <c r="B352" s="1" t="e">
        <f>-PPMT(C1/12,LOOKUP(A6:A365,A6:A365),C3,C2)</f>
        <v>#NUM!</v>
      </c>
      <c r="C352" s="1" t="e">
        <f>-IPMT(C1/12,LOOKUP(A6:A365,A6:A365),C3,C2)</f>
        <v>#NUM!</v>
      </c>
      <c r="D352" s="1" t="e">
        <f t="shared" si="5"/>
        <v>#NUM!</v>
      </c>
      <c r="E352" s="1" t="e">
        <f>SUM(B6:B352)</f>
        <v>#NUM!</v>
      </c>
      <c r="F352" s="1" t="e">
        <f>SUM(C6:C352)</f>
        <v>#NUM!</v>
      </c>
      <c r="G352" s="1" t="e">
        <f>SUM(D6:D352)</f>
        <v>#NUM!</v>
      </c>
    </row>
    <row r="353" spans="1:7" ht="12.75">
      <c r="A353">
        <v>348</v>
      </c>
      <c r="B353" s="1" t="e">
        <f>-PPMT(C1/12,LOOKUP(A6:A365,A6:A365),C3,C2)</f>
        <v>#NUM!</v>
      </c>
      <c r="C353" s="1" t="e">
        <f>-IPMT(C1/12,LOOKUP(A6:A365,A6:A365),C3,C2)</f>
        <v>#NUM!</v>
      </c>
      <c r="D353" s="1" t="e">
        <f t="shared" si="5"/>
        <v>#NUM!</v>
      </c>
      <c r="E353" s="1" t="e">
        <f>SUM(B6:B353)</f>
        <v>#NUM!</v>
      </c>
      <c r="F353" s="1" t="e">
        <f>SUM(C6:C353)</f>
        <v>#NUM!</v>
      </c>
      <c r="G353" s="1" t="e">
        <f>SUM(D6:D353)</f>
        <v>#NUM!</v>
      </c>
    </row>
    <row r="354" spans="1:7" ht="12.75">
      <c r="A354">
        <v>349</v>
      </c>
      <c r="B354" s="1" t="e">
        <f>-PPMT(C1/12,LOOKUP(A6:A365,A6:A365),C3,C2)</f>
        <v>#NUM!</v>
      </c>
      <c r="C354" s="1" t="e">
        <f>-IPMT(C1/12,LOOKUP(A6:A365,A6:A365),C3,C2)</f>
        <v>#NUM!</v>
      </c>
      <c r="D354" s="1" t="e">
        <f t="shared" si="5"/>
        <v>#NUM!</v>
      </c>
      <c r="E354" s="1" t="e">
        <f>SUM(B6:B354)</f>
        <v>#NUM!</v>
      </c>
      <c r="F354" s="1" t="e">
        <f>SUM(C6:C354)</f>
        <v>#NUM!</v>
      </c>
      <c r="G354" s="1" t="e">
        <f>SUM(D6:D354)</f>
        <v>#NUM!</v>
      </c>
    </row>
    <row r="355" spans="1:7" ht="12.75">
      <c r="A355">
        <v>350</v>
      </c>
      <c r="B355" s="1" t="e">
        <f>-PPMT(C1/12,LOOKUP(A6:A365,A6:A365),C3,C2)</f>
        <v>#NUM!</v>
      </c>
      <c r="C355" s="1" t="e">
        <f>-IPMT(C1/12,LOOKUP(A6:A365,A6:A365),C3,C2)</f>
        <v>#NUM!</v>
      </c>
      <c r="D355" s="1" t="e">
        <f t="shared" si="5"/>
        <v>#NUM!</v>
      </c>
      <c r="E355" s="1" t="e">
        <f>SUM(B6:B355)</f>
        <v>#NUM!</v>
      </c>
      <c r="F355" s="1" t="e">
        <f>SUM(C6:C355)</f>
        <v>#NUM!</v>
      </c>
      <c r="G355" s="1" t="e">
        <f>SUM(D6:D355)</f>
        <v>#NUM!</v>
      </c>
    </row>
    <row r="356" spans="1:7" ht="12.75">
      <c r="A356">
        <v>351</v>
      </c>
      <c r="B356" s="1" t="e">
        <f>-PPMT(C1/12,LOOKUP(A6:A365,A6:A365),C3,C2)</f>
        <v>#NUM!</v>
      </c>
      <c r="C356" s="1" t="e">
        <f>-IPMT(C1/12,LOOKUP(A6:A365,A6:A365),C3,C2)</f>
        <v>#NUM!</v>
      </c>
      <c r="D356" s="1" t="e">
        <f t="shared" si="5"/>
        <v>#NUM!</v>
      </c>
      <c r="E356" s="1" t="e">
        <f>SUM(B6:B356)</f>
        <v>#NUM!</v>
      </c>
      <c r="F356" s="1" t="e">
        <f>SUM(C6:C356)</f>
        <v>#NUM!</v>
      </c>
      <c r="G356" s="1" t="e">
        <f>SUM(D6:D356)</f>
        <v>#NUM!</v>
      </c>
    </row>
    <row r="357" spans="1:7" ht="12.75">
      <c r="A357">
        <v>352</v>
      </c>
      <c r="B357" s="1" t="e">
        <f>-PPMT(C1/12,LOOKUP(A6:A365,A6:A365),C3,C2)</f>
        <v>#NUM!</v>
      </c>
      <c r="C357" s="1" t="e">
        <f>-IPMT(C1/12,LOOKUP(A6:A365,A6:A365),C3,C2)</f>
        <v>#NUM!</v>
      </c>
      <c r="D357" s="1" t="e">
        <f t="shared" si="5"/>
        <v>#NUM!</v>
      </c>
      <c r="E357" s="1" t="e">
        <f>SUM(B6:B357)</f>
        <v>#NUM!</v>
      </c>
      <c r="F357" s="1" t="e">
        <f>SUM(C6:C357)</f>
        <v>#NUM!</v>
      </c>
      <c r="G357" s="1" t="e">
        <f>SUM(D6:D357)</f>
        <v>#NUM!</v>
      </c>
    </row>
    <row r="358" spans="1:7" ht="12.75">
      <c r="A358">
        <v>353</v>
      </c>
      <c r="B358" s="1" t="e">
        <f>-PPMT(C1/12,LOOKUP(A6:A365,A6:A365),C3,C2)</f>
        <v>#NUM!</v>
      </c>
      <c r="C358" s="1" t="e">
        <f>-IPMT(C1/12,LOOKUP(A6:A365,A6:A365),C3,C2)</f>
        <v>#NUM!</v>
      </c>
      <c r="D358" s="1" t="e">
        <f t="shared" si="5"/>
        <v>#NUM!</v>
      </c>
      <c r="E358" s="1" t="e">
        <f>SUM(B6:B358)</f>
        <v>#NUM!</v>
      </c>
      <c r="F358" s="1" t="e">
        <f>SUM(C6:C358)</f>
        <v>#NUM!</v>
      </c>
      <c r="G358" s="1" t="e">
        <f>SUM(D6:D358)</f>
        <v>#NUM!</v>
      </c>
    </row>
    <row r="359" spans="1:7" ht="12.75">
      <c r="A359">
        <v>354</v>
      </c>
      <c r="B359" s="1" t="e">
        <f>-PPMT(C1/12,LOOKUP(A6:A365,A6:A365),C3,C2)</f>
        <v>#NUM!</v>
      </c>
      <c r="C359" s="1" t="e">
        <f>-IPMT(C1/12,LOOKUP(A6:A365,A6:A365),C3,C2)</f>
        <v>#NUM!</v>
      </c>
      <c r="D359" s="1" t="e">
        <f t="shared" si="5"/>
        <v>#NUM!</v>
      </c>
      <c r="E359" s="1" t="e">
        <f>SUM(B6:B359)</f>
        <v>#NUM!</v>
      </c>
      <c r="F359" s="1" t="e">
        <f>SUM(C6:C359)</f>
        <v>#NUM!</v>
      </c>
      <c r="G359" s="1" t="e">
        <f>SUM(D6:D359)</f>
        <v>#NUM!</v>
      </c>
    </row>
    <row r="360" spans="1:7" ht="12.75">
      <c r="A360">
        <v>355</v>
      </c>
      <c r="B360" s="1" t="e">
        <f>-PPMT(C1/12,LOOKUP(A6:A365,A6:A365),C3,C2)</f>
        <v>#NUM!</v>
      </c>
      <c r="C360" s="1" t="e">
        <f>-IPMT(C1/12,LOOKUP(A6:A365,A6:A365),C3,C2)</f>
        <v>#NUM!</v>
      </c>
      <c r="D360" s="1" t="e">
        <f t="shared" si="5"/>
        <v>#NUM!</v>
      </c>
      <c r="E360" s="1" t="e">
        <f>SUM(B6:B360)</f>
        <v>#NUM!</v>
      </c>
      <c r="F360" s="1" t="e">
        <f>SUM(C6:C360)</f>
        <v>#NUM!</v>
      </c>
      <c r="G360" s="1" t="e">
        <f>SUM(D6:D360)</f>
        <v>#NUM!</v>
      </c>
    </row>
    <row r="361" spans="1:7" ht="12.75">
      <c r="A361">
        <v>356</v>
      </c>
      <c r="B361" s="1" t="e">
        <f>-PPMT(C1/12,LOOKUP(A6:A365,A6:A365),C3,C2)</f>
        <v>#NUM!</v>
      </c>
      <c r="C361" s="1" t="e">
        <f>-IPMT(C1/12,LOOKUP(A6:A365,A6:A365),C3,C2)</f>
        <v>#NUM!</v>
      </c>
      <c r="D361" s="1" t="e">
        <f t="shared" si="5"/>
        <v>#NUM!</v>
      </c>
      <c r="E361" s="1" t="e">
        <f>SUM(B6:B361)</f>
        <v>#NUM!</v>
      </c>
      <c r="F361" s="1" t="e">
        <f>SUM(C6:C361)</f>
        <v>#NUM!</v>
      </c>
      <c r="G361" s="1" t="e">
        <f>SUM(D6:D361)</f>
        <v>#NUM!</v>
      </c>
    </row>
    <row r="362" spans="1:7" ht="12.75">
      <c r="A362">
        <v>357</v>
      </c>
      <c r="B362" s="1" t="e">
        <f>-PPMT(C1/12,LOOKUP(A6:A365,A6:A365),C3,C2)</f>
        <v>#NUM!</v>
      </c>
      <c r="C362" s="1" t="e">
        <f>-IPMT(C1/12,LOOKUP(A6:A365,A6:A365),C3,C2)</f>
        <v>#NUM!</v>
      </c>
      <c r="D362" s="1" t="e">
        <f t="shared" si="5"/>
        <v>#NUM!</v>
      </c>
      <c r="E362" s="1" t="e">
        <f>SUM(B6:B362)</f>
        <v>#NUM!</v>
      </c>
      <c r="F362" s="1" t="e">
        <f>SUM(C6:C362)</f>
        <v>#NUM!</v>
      </c>
      <c r="G362" s="1" t="e">
        <f>SUM(D6:D362)</f>
        <v>#NUM!</v>
      </c>
    </row>
    <row r="363" spans="1:7" ht="12.75">
      <c r="A363">
        <v>358</v>
      </c>
      <c r="B363" s="1" t="e">
        <f>-PPMT(C1/12,LOOKUP(A6:A365,A6:A365),C3,C2)</f>
        <v>#NUM!</v>
      </c>
      <c r="C363" s="1" t="e">
        <f>-IPMT(C1/12,LOOKUP(A6:A365,A6:A365),C3,C2)</f>
        <v>#NUM!</v>
      </c>
      <c r="D363" s="1" t="e">
        <f t="shared" si="5"/>
        <v>#NUM!</v>
      </c>
      <c r="E363" s="1" t="e">
        <f>SUM(B6:B363)</f>
        <v>#NUM!</v>
      </c>
      <c r="F363" s="1" t="e">
        <f>SUM(C6:C363)</f>
        <v>#NUM!</v>
      </c>
      <c r="G363" s="1" t="e">
        <f>SUM(D6:D363)</f>
        <v>#NUM!</v>
      </c>
    </row>
    <row r="364" spans="1:7" ht="12.75">
      <c r="A364">
        <v>359</v>
      </c>
      <c r="B364" s="1" t="e">
        <f>-PPMT(C1/12,LOOKUP(A6:A365,A6:A365),C3,C2)</f>
        <v>#NUM!</v>
      </c>
      <c r="C364" s="1" t="e">
        <f>-IPMT(C1/12,LOOKUP(A6:A365,A6:A365),C3,C2)</f>
        <v>#NUM!</v>
      </c>
      <c r="D364" s="1" t="e">
        <f t="shared" si="5"/>
        <v>#NUM!</v>
      </c>
      <c r="E364" s="1" t="e">
        <f>SUM(B6:B364)</f>
        <v>#NUM!</v>
      </c>
      <c r="F364" s="1" t="e">
        <f>SUM(C6:C364)</f>
        <v>#NUM!</v>
      </c>
      <c r="G364" s="1" t="e">
        <f>SUM(D6:D364)</f>
        <v>#NUM!</v>
      </c>
    </row>
    <row r="365" spans="1:7" ht="12.75">
      <c r="A365">
        <v>360</v>
      </c>
      <c r="B365" s="1" t="e">
        <f>-PPMT(C1/12,LOOKUP(A6:A365,A6:A365),C3,C2)</f>
        <v>#NUM!</v>
      </c>
      <c r="C365" s="1" t="e">
        <f>-IPMT(C1/12,LOOKUP(A6:A365,A6:A365),C3,C2)</f>
        <v>#NUM!</v>
      </c>
      <c r="D365" s="1" t="e">
        <f t="shared" si="5"/>
        <v>#NUM!</v>
      </c>
      <c r="E365" s="1" t="e">
        <f>SUM(B6:B365)</f>
        <v>#NUM!</v>
      </c>
      <c r="F365" s="1" t="e">
        <f>SUM(C6:C365)</f>
        <v>#NUM!</v>
      </c>
      <c r="G365" s="1" t="e">
        <f>SUM(D6:D365)</f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Gamward C. Quan</dc:creator>
  <cp:keywords/>
  <dc:description/>
  <cp:lastModifiedBy>Gamward Quan</cp:lastModifiedBy>
  <cp:lastPrinted>2010-08-23T19:02:50Z</cp:lastPrinted>
  <dcterms:created xsi:type="dcterms:W3CDTF">2000-12-21T01:09:27Z</dcterms:created>
  <dcterms:modified xsi:type="dcterms:W3CDTF">2011-09-23T21:21:50Z</dcterms:modified>
  <cp:category/>
  <cp:version/>
  <cp:contentType/>
  <cp:contentStatus/>
</cp:coreProperties>
</file>